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naausturland.sharepoint.com/sites/aaf2b5b4-f753-eb11-a812-00224899b281/Shared Documents/General/Vísar gögn/3. Efnahagur/3.1.2 Fasteignaverð/2024/"/>
    </mc:Choice>
  </mc:AlternateContent>
  <xr:revisionPtr revIDLastSave="0" documentId="8_{1A8804B1-15C1-46DF-8B1D-B96E32F8011D}" xr6:coauthVersionLast="47" xr6:coauthVersionMax="47" xr10:uidLastSave="{00000000-0000-0000-0000-000000000000}"/>
  <bookViews>
    <workbookView xWindow="-38520" yWindow="-120" windowWidth="38640" windowHeight="21120" firstSheet="1" activeTab="7" xr2:uid="{95EE343A-A00D-435C-A1B6-23F75405F674}"/>
  </bookViews>
  <sheets>
    <sheet name="samningar" sheetId="15" state="hidden" r:id="rId1"/>
    <sheet name="Frumgögn" sheetId="14" r:id="rId2"/>
    <sheet name="Velta" sheetId="13" state="hidden" r:id="rId3"/>
    <sheet name="Laun" sheetId="9" r:id="rId4"/>
    <sheet name="Úrvinnsla" sheetId="7" r:id="rId5"/>
    <sheet name="Fjölbýli-Sérbýli" sheetId="10" r:id="rId6"/>
    <sheet name="Atvinnuhúsnæði" sheetId="11" state="hidden" r:id="rId7"/>
    <sheet name="Birting" sheetId="8" r:id="rId8"/>
  </sheets>
  <definedNames>
    <definedName name="ExternalData_1" localSheetId="0" hidden="1">samningar!$A$1:$C$153</definedName>
    <definedName name="ExternalData_1" localSheetId="2" hidden="1">Velta!$A$1:$C$153</definedName>
  </definedNames>
  <calcPr calcId="191029"/>
  <pivotCaches>
    <pivotCache cacheId="26" r:id="rId9"/>
    <pivotCache cacheId="35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6" i="7" l="1"/>
  <c r="C67" i="7"/>
  <c r="D67" i="7"/>
  <c r="E67" i="7"/>
  <c r="F67" i="7"/>
  <c r="C68" i="7"/>
  <c r="D68" i="7"/>
  <c r="E68" i="7"/>
  <c r="O68" i="7" s="1"/>
  <c r="F68" i="7"/>
  <c r="C69" i="7"/>
  <c r="D69" i="7"/>
  <c r="E69" i="7"/>
  <c r="F69" i="7"/>
  <c r="C70" i="7"/>
  <c r="D70" i="7"/>
  <c r="E70" i="7"/>
  <c r="O70" i="7" s="1"/>
  <c r="F70" i="7"/>
  <c r="C71" i="7"/>
  <c r="D71" i="7"/>
  <c r="E71" i="7"/>
  <c r="F71" i="7"/>
  <c r="C72" i="7"/>
  <c r="D72" i="7"/>
  <c r="E72" i="7"/>
  <c r="O72" i="7" s="1"/>
  <c r="F72" i="7"/>
  <c r="C73" i="7"/>
  <c r="D73" i="7"/>
  <c r="E73" i="7"/>
  <c r="F73" i="7"/>
  <c r="C74" i="7"/>
  <c r="D74" i="7"/>
  <c r="E74" i="7"/>
  <c r="O74" i="7" s="1"/>
  <c r="F74" i="7"/>
  <c r="C75" i="7"/>
  <c r="D75" i="7"/>
  <c r="E75" i="7"/>
  <c r="F75" i="7"/>
  <c r="C76" i="7"/>
  <c r="D76" i="7"/>
  <c r="E76" i="7"/>
  <c r="O76" i="7" s="1"/>
  <c r="F76" i="7"/>
  <c r="C77" i="7"/>
  <c r="D77" i="7"/>
  <c r="E77" i="7"/>
  <c r="F77" i="7"/>
  <c r="C78" i="7"/>
  <c r="D78" i="7"/>
  <c r="E78" i="7"/>
  <c r="F78" i="7"/>
  <c r="C79" i="7"/>
  <c r="D79" i="7"/>
  <c r="E79" i="7"/>
  <c r="F79" i="7"/>
  <c r="C80" i="7"/>
  <c r="D80" i="7"/>
  <c r="E80" i="7"/>
  <c r="O80" i="7" s="1"/>
  <c r="F80" i="7"/>
  <c r="C81" i="7"/>
  <c r="D81" i="7"/>
  <c r="E81" i="7"/>
  <c r="O81" i="7" s="1"/>
  <c r="F81" i="7"/>
  <c r="C82" i="7"/>
  <c r="D82" i="7"/>
  <c r="E82" i="7"/>
  <c r="O82" i="7" s="1"/>
  <c r="F82" i="7"/>
  <c r="C83" i="7"/>
  <c r="D83" i="7"/>
  <c r="E83" i="7"/>
  <c r="F83" i="7"/>
  <c r="C84" i="7"/>
  <c r="D84" i="7"/>
  <c r="E84" i="7"/>
  <c r="O84" i="7" s="1"/>
  <c r="F84" i="7"/>
  <c r="C85" i="7"/>
  <c r="D85" i="7"/>
  <c r="E85" i="7"/>
  <c r="F85" i="7"/>
  <c r="C86" i="7"/>
  <c r="D86" i="7"/>
  <c r="E86" i="7"/>
  <c r="O86" i="7" s="1"/>
  <c r="F86" i="7"/>
  <c r="C87" i="7"/>
  <c r="D87" i="7"/>
  <c r="E87" i="7"/>
  <c r="F87" i="7"/>
  <c r="C88" i="7"/>
  <c r="D88" i="7"/>
  <c r="E88" i="7"/>
  <c r="F88" i="7"/>
  <c r="D66" i="7"/>
  <c r="E66" i="7"/>
  <c r="F66" i="7"/>
  <c r="C66" i="7"/>
  <c r="N86" i="7"/>
  <c r="N87" i="7"/>
  <c r="O87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33" i="7"/>
  <c r="C55" i="7"/>
  <c r="D55" i="7"/>
  <c r="E55" i="7"/>
  <c r="F55" i="7"/>
  <c r="P27" i="7"/>
  <c r="Q27" i="7"/>
  <c r="R27" i="7"/>
  <c r="S27" i="7"/>
  <c r="P28" i="7"/>
  <c r="Q28" i="7"/>
  <c r="R28" i="7"/>
  <c r="S28" i="7"/>
  <c r="O67" i="7"/>
  <c r="O69" i="7"/>
  <c r="O71" i="7"/>
  <c r="O73" i="7"/>
  <c r="O75" i="7"/>
  <c r="O77" i="7"/>
  <c r="O78" i="7"/>
  <c r="O79" i="7"/>
  <c r="O83" i="7"/>
  <c r="O85" i="7"/>
  <c r="O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BI94" i="9" l="1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I94" i="9"/>
  <c r="AH94" i="9"/>
  <c r="AG94" i="9"/>
  <c r="AF94" i="9"/>
  <c r="AE94" i="9"/>
  <c r="AD94" i="9"/>
  <c r="AC94" i="9"/>
  <c r="AB94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B94" i="9"/>
  <c r="BG72" i="9"/>
  <c r="BD72" i="9"/>
  <c r="BA72" i="9"/>
  <c r="AX72" i="9"/>
  <c r="AU72" i="9"/>
  <c r="AR72" i="9"/>
  <c r="AO72" i="9"/>
  <c r="AL72" i="9"/>
  <c r="AI72" i="9"/>
  <c r="AF72" i="9"/>
  <c r="AC72" i="9"/>
  <c r="Z72" i="9"/>
  <c r="W72" i="9"/>
  <c r="T72" i="9"/>
  <c r="Q72" i="9"/>
  <c r="N72" i="9"/>
  <c r="K72" i="9"/>
  <c r="H72" i="9"/>
  <c r="E72" i="9"/>
  <c r="B72" i="9"/>
  <c r="BI69" i="9"/>
  <c r="BH69" i="9"/>
  <c r="BG69" i="9"/>
  <c r="BF69" i="9"/>
  <c r="BE69" i="9"/>
  <c r="BD69" i="9"/>
  <c r="BC69" i="9"/>
  <c r="BB69" i="9"/>
  <c r="BA69" i="9"/>
  <c r="AZ69" i="9"/>
  <c r="AY69" i="9"/>
  <c r="AX69" i="9"/>
  <c r="AW69" i="9"/>
  <c r="AV69" i="9"/>
  <c r="AU69" i="9"/>
  <c r="AT69" i="9"/>
  <c r="AS69" i="9"/>
  <c r="AR69" i="9"/>
  <c r="AQ69" i="9"/>
  <c r="AP69" i="9"/>
  <c r="AO69" i="9"/>
  <c r="AN69" i="9"/>
  <c r="AM69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J17" i="9" s="1"/>
  <c r="Z69" i="9"/>
  <c r="Y69" i="9"/>
  <c r="X69" i="9"/>
  <c r="W69" i="9"/>
  <c r="V69" i="9"/>
  <c r="U69" i="9"/>
  <c r="T69" i="9"/>
  <c r="S69" i="9"/>
  <c r="R69" i="9"/>
  <c r="Q69" i="9"/>
  <c r="G11" i="9" s="1"/>
  <c r="P69" i="9"/>
  <c r="F11" i="9" s="1"/>
  <c r="O69" i="9"/>
  <c r="N69" i="9"/>
  <c r="M69" i="9"/>
  <c r="L69" i="9"/>
  <c r="K69" i="9"/>
  <c r="E11" i="9" s="1"/>
  <c r="J69" i="9"/>
  <c r="I69" i="9"/>
  <c r="D17" i="9" s="1"/>
  <c r="H69" i="9"/>
  <c r="G69" i="9"/>
  <c r="F69" i="9"/>
  <c r="E69" i="9"/>
  <c r="D69" i="9"/>
  <c r="C69" i="9"/>
  <c r="B69" i="9"/>
  <c r="BG47" i="9"/>
  <c r="BD47" i="9"/>
  <c r="BA47" i="9"/>
  <c r="AX47" i="9"/>
  <c r="AU47" i="9"/>
  <c r="AR47" i="9"/>
  <c r="AO47" i="9"/>
  <c r="AL47" i="9"/>
  <c r="AI47" i="9"/>
  <c r="AF47" i="9"/>
  <c r="AC47" i="9"/>
  <c r="Z47" i="9"/>
  <c r="W47" i="9"/>
  <c r="T47" i="9"/>
  <c r="Q47" i="9"/>
  <c r="N47" i="9"/>
  <c r="K47" i="9"/>
  <c r="H47" i="9"/>
  <c r="E47" i="9"/>
  <c r="B47" i="9"/>
  <c r="BO44" i="9"/>
  <c r="BN44" i="9"/>
  <c r="BM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K4" i="9" s="1"/>
  <c r="AD44" i="9"/>
  <c r="AC44" i="9"/>
  <c r="AB44" i="9"/>
  <c r="AA44" i="9"/>
  <c r="Z44" i="9"/>
  <c r="Y44" i="9"/>
  <c r="X44" i="9"/>
  <c r="W44" i="9"/>
  <c r="I4" i="9" s="1"/>
  <c r="V44" i="9"/>
  <c r="H4" i="9" s="1"/>
  <c r="U44" i="9"/>
  <c r="T44" i="9"/>
  <c r="S44" i="9"/>
  <c r="R44" i="9"/>
  <c r="Q44" i="9"/>
  <c r="G6" i="9" s="1"/>
  <c r="P44" i="9"/>
  <c r="O44" i="9"/>
  <c r="F6" i="9" s="1"/>
  <c r="N44" i="9"/>
  <c r="F4" i="9" s="1"/>
  <c r="M44" i="9"/>
  <c r="L44" i="9"/>
  <c r="K44" i="9"/>
  <c r="J44" i="9"/>
  <c r="I44" i="9"/>
  <c r="H44" i="9"/>
  <c r="G44" i="9"/>
  <c r="C4" i="9" s="1"/>
  <c r="F44" i="9"/>
  <c r="C6" i="9" s="1"/>
  <c r="E44" i="9"/>
  <c r="D44" i="9"/>
  <c r="C44" i="9"/>
  <c r="B44" i="9"/>
  <c r="K20" i="9"/>
  <c r="J20" i="9"/>
  <c r="I20" i="9"/>
  <c r="H20" i="9"/>
  <c r="G20" i="9"/>
  <c r="F20" i="9"/>
  <c r="E20" i="9"/>
  <c r="D20" i="9"/>
  <c r="C20" i="9"/>
  <c r="B20" i="9"/>
  <c r="K19" i="9"/>
  <c r="J19" i="9"/>
  <c r="I19" i="9"/>
  <c r="H19" i="9"/>
  <c r="G19" i="9"/>
  <c r="F19" i="9"/>
  <c r="E19" i="9"/>
  <c r="D19" i="9"/>
  <c r="C19" i="9"/>
  <c r="B19" i="9"/>
  <c r="K18" i="9"/>
  <c r="J18" i="9"/>
  <c r="I18" i="9"/>
  <c r="H18" i="9"/>
  <c r="G18" i="9"/>
  <c r="F18" i="9"/>
  <c r="E18" i="9"/>
  <c r="D18" i="9"/>
  <c r="C18" i="9"/>
  <c r="B18" i="9"/>
  <c r="K17" i="9"/>
  <c r="I17" i="9"/>
  <c r="H17" i="9"/>
  <c r="G17" i="9"/>
  <c r="F17" i="9"/>
  <c r="C17" i="9"/>
  <c r="B17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K14" i="9"/>
  <c r="J14" i="9"/>
  <c r="I14" i="9"/>
  <c r="H14" i="9"/>
  <c r="G14" i="9"/>
  <c r="F14" i="9"/>
  <c r="E14" i="9"/>
  <c r="D14" i="9"/>
  <c r="C14" i="9"/>
  <c r="B14" i="9"/>
  <c r="K13" i="9"/>
  <c r="J13" i="9"/>
  <c r="I13" i="9"/>
  <c r="H13" i="9"/>
  <c r="G13" i="9"/>
  <c r="F13" i="9"/>
  <c r="E13" i="9"/>
  <c r="D13" i="9"/>
  <c r="C13" i="9"/>
  <c r="B13" i="9"/>
  <c r="K12" i="9"/>
  <c r="J12" i="9"/>
  <c r="I12" i="9"/>
  <c r="H12" i="9"/>
  <c r="G12" i="9"/>
  <c r="F12" i="9"/>
  <c r="E12" i="9"/>
  <c r="D12" i="9"/>
  <c r="C12" i="9"/>
  <c r="B12" i="9"/>
  <c r="K11" i="9"/>
  <c r="J11" i="9"/>
  <c r="I11" i="9"/>
  <c r="H11" i="9"/>
  <c r="D11" i="9"/>
  <c r="C11" i="9"/>
  <c r="B11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K7" i="9"/>
  <c r="J7" i="9"/>
  <c r="I7" i="9"/>
  <c r="H7" i="9"/>
  <c r="G7" i="9"/>
  <c r="F7" i="9"/>
  <c r="E7" i="9"/>
  <c r="D7" i="9"/>
  <c r="C7" i="9"/>
  <c r="B7" i="9"/>
  <c r="K6" i="9"/>
  <c r="J6" i="9"/>
  <c r="I6" i="9"/>
  <c r="H6" i="9"/>
  <c r="E6" i="9"/>
  <c r="D6" i="9"/>
  <c r="B6" i="9"/>
  <c r="K5" i="9"/>
  <c r="J5" i="9"/>
  <c r="I5" i="9"/>
  <c r="H5" i="9"/>
  <c r="G5" i="9"/>
  <c r="F5" i="9"/>
  <c r="E5" i="9"/>
  <c r="D5" i="9"/>
  <c r="C5" i="9"/>
  <c r="B5" i="9"/>
  <c r="J4" i="9"/>
  <c r="E4" i="9"/>
  <c r="D4" i="9"/>
  <c r="B4" i="9"/>
  <c r="P7" i="7"/>
  <c r="Q7" i="7"/>
  <c r="R7" i="7"/>
  <c r="S7" i="7"/>
  <c r="P8" i="7"/>
  <c r="Q8" i="7"/>
  <c r="R8" i="7"/>
  <c r="S8" i="7"/>
  <c r="P9" i="7"/>
  <c r="Q9" i="7"/>
  <c r="R9" i="7"/>
  <c r="S9" i="7"/>
  <c r="P10" i="7"/>
  <c r="Q10" i="7"/>
  <c r="R10" i="7"/>
  <c r="S10" i="7"/>
  <c r="P11" i="7"/>
  <c r="Q11" i="7"/>
  <c r="R11" i="7"/>
  <c r="S11" i="7"/>
  <c r="P12" i="7"/>
  <c r="Q12" i="7"/>
  <c r="R12" i="7"/>
  <c r="S12" i="7"/>
  <c r="P13" i="7"/>
  <c r="Q13" i="7"/>
  <c r="R13" i="7"/>
  <c r="S13" i="7"/>
  <c r="P14" i="7"/>
  <c r="Q14" i="7"/>
  <c r="R14" i="7"/>
  <c r="S14" i="7"/>
  <c r="P15" i="7"/>
  <c r="Q15" i="7"/>
  <c r="R15" i="7"/>
  <c r="S15" i="7"/>
  <c r="P16" i="7"/>
  <c r="Q16" i="7"/>
  <c r="R16" i="7"/>
  <c r="S16" i="7"/>
  <c r="P17" i="7"/>
  <c r="Q17" i="7"/>
  <c r="R17" i="7"/>
  <c r="S17" i="7"/>
  <c r="P18" i="7"/>
  <c r="Q18" i="7"/>
  <c r="R18" i="7"/>
  <c r="S18" i="7"/>
  <c r="P19" i="7"/>
  <c r="Q19" i="7"/>
  <c r="R19" i="7"/>
  <c r="S19" i="7"/>
  <c r="P20" i="7"/>
  <c r="Q20" i="7"/>
  <c r="R20" i="7"/>
  <c r="S20" i="7"/>
  <c r="P21" i="7"/>
  <c r="Q21" i="7"/>
  <c r="R21" i="7"/>
  <c r="S21" i="7"/>
  <c r="P22" i="7"/>
  <c r="Q22" i="7"/>
  <c r="R22" i="7"/>
  <c r="S22" i="7"/>
  <c r="P23" i="7"/>
  <c r="Q23" i="7"/>
  <c r="R23" i="7"/>
  <c r="S23" i="7"/>
  <c r="P24" i="7"/>
  <c r="Q24" i="7"/>
  <c r="R24" i="7"/>
  <c r="S24" i="7"/>
  <c r="P25" i="7"/>
  <c r="Q25" i="7"/>
  <c r="R25" i="7"/>
  <c r="S25" i="7"/>
  <c r="P26" i="7"/>
  <c r="Q26" i="7"/>
  <c r="R26" i="7"/>
  <c r="S26" i="7"/>
  <c r="S6" i="7"/>
  <c r="R6" i="7"/>
  <c r="Q6" i="7"/>
  <c r="P6" i="7"/>
  <c r="C34" i="7"/>
  <c r="D34" i="7"/>
  <c r="E34" i="7"/>
  <c r="F34" i="7"/>
  <c r="C35" i="7"/>
  <c r="D35" i="7"/>
  <c r="E35" i="7"/>
  <c r="F35" i="7"/>
  <c r="C36" i="7"/>
  <c r="D36" i="7"/>
  <c r="E36" i="7"/>
  <c r="F36" i="7"/>
  <c r="C37" i="7"/>
  <c r="D37" i="7"/>
  <c r="E37" i="7"/>
  <c r="F37" i="7"/>
  <c r="C38" i="7"/>
  <c r="D38" i="7"/>
  <c r="E38" i="7"/>
  <c r="F38" i="7"/>
  <c r="C39" i="7"/>
  <c r="D39" i="7"/>
  <c r="E39" i="7"/>
  <c r="F39" i="7"/>
  <c r="C40" i="7"/>
  <c r="D40" i="7"/>
  <c r="E40" i="7"/>
  <c r="F40" i="7"/>
  <c r="C41" i="7"/>
  <c r="D41" i="7"/>
  <c r="E41" i="7"/>
  <c r="F41" i="7"/>
  <c r="C42" i="7"/>
  <c r="D42" i="7"/>
  <c r="E42" i="7"/>
  <c r="F42" i="7"/>
  <c r="C43" i="7"/>
  <c r="D43" i="7"/>
  <c r="E43" i="7"/>
  <c r="F43" i="7"/>
  <c r="C44" i="7"/>
  <c r="D44" i="7"/>
  <c r="E44" i="7"/>
  <c r="F44" i="7"/>
  <c r="C45" i="7"/>
  <c r="D45" i="7"/>
  <c r="E45" i="7"/>
  <c r="F45" i="7"/>
  <c r="C46" i="7"/>
  <c r="D46" i="7"/>
  <c r="E46" i="7"/>
  <c r="F46" i="7"/>
  <c r="C47" i="7"/>
  <c r="D47" i="7"/>
  <c r="E47" i="7"/>
  <c r="F47" i="7"/>
  <c r="C48" i="7"/>
  <c r="D48" i="7"/>
  <c r="E48" i="7"/>
  <c r="F48" i="7"/>
  <c r="C49" i="7"/>
  <c r="D49" i="7"/>
  <c r="E49" i="7"/>
  <c r="F49" i="7"/>
  <c r="C50" i="7"/>
  <c r="D50" i="7"/>
  <c r="E50" i="7"/>
  <c r="F50" i="7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E33" i="7"/>
  <c r="F33" i="7"/>
  <c r="D33" i="7"/>
  <c r="C33" i="7"/>
  <c r="G4" i="9" l="1"/>
  <c r="E17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E93400B-E43D-4F62-86F0-8BC64B298847}" keepAlive="1" name="Query - samningar" description="Connection to the 'samningar' query in the workbook." type="5" refreshedVersion="8" background="1" saveData="1">
    <dbPr connection="Provider=Microsoft.Mashup.OleDb.1;Data Source=$Workbook$;Location=samningar;Extended Properties=&quot;&quot;" command="SELECT * FROM [samningar]"/>
  </connection>
  <connection id="2" xr16:uid="{0A8381AA-8B63-44E5-B590-3FF0CF8EDC3D}" keepAlive="1" name="Query - Velta" description="Connection to the 'Velta' query in the workbook." type="5" refreshedVersion="8" background="1" saveData="1">
    <dbPr connection="Provider=Microsoft.Mashup.OleDb.1;Data Source=$Workbook$;Location=Velta;Extended Properties=&quot;&quot;" command="SELECT * FROM [Velta]"/>
  </connection>
</connections>
</file>

<file path=xl/sharedStrings.xml><?xml version="1.0" encoding="utf-8"?>
<sst xmlns="http://schemas.openxmlformats.org/spreadsheetml/2006/main" count="678" uniqueCount="82">
  <si>
    <t>X.X Nafn á vísi</t>
  </si>
  <si>
    <t>Velta</t>
  </si>
  <si>
    <t>Austurland</t>
  </si>
  <si>
    <t>Höfuðborgarsvæðið</t>
  </si>
  <si>
    <t>Ísland</t>
  </si>
  <si>
    <t>Landsbyggðin</t>
  </si>
  <si>
    <t>Fjöldi samninga</t>
  </si>
  <si>
    <t>Milljónir</t>
  </si>
  <si>
    <t>3.1.2 - Fasteignaverð</t>
  </si>
  <si>
    <t>Þróun fasteignaverðs</t>
  </si>
  <si>
    <t>Landið allt</t>
  </si>
  <si>
    <t>Verðlagi 2021</t>
  </si>
  <si>
    <t>Egilsstaðir</t>
  </si>
  <si>
    <t>Seyðisfjörður</t>
  </si>
  <si>
    <t>Borgarfjörður</t>
  </si>
  <si>
    <t>Reyðarfjörður</t>
  </si>
  <si>
    <t>Eskifjörður</t>
  </si>
  <si>
    <t>Neskaupstaður</t>
  </si>
  <si>
    <t>Fáskrúðsfjörður</t>
  </si>
  <si>
    <t>Múlaþing</t>
  </si>
  <si>
    <t>Fjarðabyggð</t>
  </si>
  <si>
    <t>Stöðvarfjörður</t>
  </si>
  <si>
    <t>Breiðdalsvík</t>
  </si>
  <si>
    <t>Djúpivogur</t>
  </si>
  <si>
    <t>Landið</t>
  </si>
  <si>
    <t>Heildartekjur Austurland</t>
  </si>
  <si>
    <t>Heildartekjur Ísland</t>
  </si>
  <si>
    <t>Launatekjur Austurland</t>
  </si>
  <si>
    <t>Launatekjur Ísland</t>
  </si>
  <si>
    <t>Heildartekjur</t>
  </si>
  <si>
    <t>Austurland KK</t>
  </si>
  <si>
    <t>Ísland KK</t>
  </si>
  <si>
    <t>Austurland KVK</t>
  </si>
  <si>
    <t>Ísland KVK</t>
  </si>
  <si>
    <t>Launatekjur</t>
  </si>
  <si>
    <t>Fjöldi</t>
  </si>
  <si>
    <t>7000 Seyðisfjörður</t>
  </si>
  <si>
    <t>7300 Fjarðabyggð</t>
  </si>
  <si>
    <t>7400 Múlaþing</t>
  </si>
  <si>
    <t>7501 Skeggjastaðahreppur</t>
  </si>
  <si>
    <t>7502 Vopnafjarðarhreppur</t>
  </si>
  <si>
    <t>7505 Fljótsdalshreppur</t>
  </si>
  <si>
    <t>7506 Fellahreppur</t>
  </si>
  <si>
    <t>7509 Borgarfjarðarhreppur</t>
  </si>
  <si>
    <t>7512 Norður-Hérað</t>
  </si>
  <si>
    <t>7605 Mjóafjarðarhreppur</t>
  </si>
  <si>
    <t>7610 Fáskrúðsfjarðarhr.</t>
  </si>
  <si>
    <t>7611 Búðahreppur</t>
  </si>
  <si>
    <t>7612 Stöðvarhreppur</t>
  </si>
  <si>
    <t>7613 Breiðdalshreppur</t>
  </si>
  <si>
    <t>7617 Djúpavogshreppur</t>
  </si>
  <si>
    <t>7618 Austur-Hérað</t>
  </si>
  <si>
    <t>7619 Austurbyggð</t>
  </si>
  <si>
    <t>7620 Fljótsdalshérað</t>
  </si>
  <si>
    <t>7708 Sveitarfélagið Hornafjörður</t>
  </si>
  <si>
    <t>Landið Allt</t>
  </si>
  <si>
    <t>Atvinnuhúsnæði</t>
  </si>
  <si>
    <r>
      <t xml:space="preserve">Meðal fermetraverð á </t>
    </r>
    <r>
      <rPr>
        <b/>
        <i/>
        <sz val="11"/>
        <color theme="1"/>
        <rFont val="Calibri"/>
        <family val="2"/>
        <scheme val="minor"/>
      </rPr>
      <t>Fjölbýli/Sérbýli</t>
    </r>
    <r>
      <rPr>
        <sz val="11"/>
        <color theme="1"/>
        <rFont val="Calibri"/>
        <family val="2"/>
        <scheme val="minor"/>
      </rPr>
      <t xml:space="preserve"> reiknað út frá kaupverði  eigna</t>
    </r>
  </si>
  <si>
    <t>Mynd 1</t>
  </si>
  <si>
    <t>Mynd 2</t>
  </si>
  <si>
    <t>Fjölbýli/Sérbýli Múlaþing (þéttbýli)</t>
  </si>
  <si>
    <t>Mynd 3</t>
  </si>
  <si>
    <t>Mynd 4</t>
  </si>
  <si>
    <t>Mynd 5</t>
  </si>
  <si>
    <t>Mynd 6</t>
  </si>
  <si>
    <t>Year</t>
  </si>
  <si>
    <t>Landshluti</t>
  </si>
  <si>
    <t>KAUPVERD</t>
  </si>
  <si>
    <t>Norðurland eystra</t>
  </si>
  <si>
    <t>Norðurland vestra</t>
  </si>
  <si>
    <t>Suðurland</t>
  </si>
  <si>
    <t>Suðurnes</t>
  </si>
  <si>
    <t>Vestfirðir</t>
  </si>
  <si>
    <t>Vesturland</t>
  </si>
  <si>
    <t>Grand Total</t>
  </si>
  <si>
    <t>Kaupverð</t>
  </si>
  <si>
    <t>Samningar</t>
  </si>
  <si>
    <t>Ár</t>
  </si>
  <si>
    <t>Alls</t>
  </si>
  <si>
    <t>Count of FAERSLUNUMER</t>
  </si>
  <si>
    <t>Fjölbýli/Sérbýli/Einbýli Fjarðabyggð, Múlaþing, Landið</t>
  </si>
  <si>
    <t>Fjölbýli/Sérbýli/Einbýli Fjarðabyggð (Þéttbýli)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</si>
</sst>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"/>
    <numFmt numFmtId="165" formatCode="_-* #,##0.0\ _k_r_-;\-* #,##0.0\ _k_r_-;_-* &quot;-&quot;?\ _k_r_-;_-@_-"/>
    <numFmt numFmtId="166" formatCode="_-* #,##0\ _k_r_-;\-* #,##0\ _k_r_-;_-* &quot;-&quot;\ _k_r_-;_-@_-"/>
    <numFmt numFmtId="167" formatCode="0.0%"/>
    <numFmt numFmtId="168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5F5F5F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1" tint="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theme="4" tint="0.39997558519241921"/>
      </top>
      <bottom style="hair">
        <color theme="4" tint="0.39994506668294322"/>
      </bottom>
      <diagonal/>
    </border>
    <border>
      <left style="hair">
        <color theme="4" tint="0.39994506668294322"/>
      </left>
      <right style="medium">
        <color indexed="64"/>
      </right>
      <top style="thin">
        <color theme="4" tint="0.39997558519241921"/>
      </top>
      <bottom style="hair">
        <color theme="4" tint="0.39994506668294322"/>
      </bottom>
      <diagonal/>
    </border>
    <border>
      <left style="medium">
        <color indexed="64"/>
      </left>
      <right style="hair">
        <color indexed="64"/>
      </right>
      <top style="thin">
        <color theme="4" tint="0.3999755851924192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4" tint="0.39997558519241921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4" tint="0.39997558519241921"/>
      </top>
      <bottom style="hair">
        <color indexed="64"/>
      </bottom>
      <diagonal/>
    </border>
    <border>
      <left style="medium">
        <color indexed="64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medium">
        <color indexed="64"/>
      </right>
      <top style="hair">
        <color theme="4" tint="0.39994506668294322"/>
      </top>
      <bottom style="hair">
        <color theme="4" tint="0.39994506668294322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thin">
        <color theme="4" tint="0.39997558519241921"/>
      </bottom>
      <diagonal/>
    </border>
    <border>
      <left style="hair">
        <color theme="4" tint="0.39994506668294322"/>
      </left>
      <right style="medium">
        <color indexed="64"/>
      </right>
      <top style="hair">
        <color theme="4" tint="0.39994506668294322"/>
      </top>
      <bottom style="thin">
        <color theme="4" tint="0.3999755851924192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/>
      <bottom style="thin">
        <color theme="4" tint="0.39997558519241921"/>
      </bottom>
      <diagonal/>
    </border>
    <border>
      <left style="hair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4" tint="0.3999755851924192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13" fillId="0" borderId="0"/>
  </cellStyleXfs>
  <cellXfs count="138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/>
    <xf numFmtId="0" fontId="0" fillId="2" borderId="0" xfId="0" applyFill="1"/>
    <xf numFmtId="0" fontId="2" fillId="2" borderId="0" xfId="0" applyFont="1" applyFill="1"/>
    <xf numFmtId="41" fontId="0" fillId="0" borderId="0" xfId="2" applyFont="1" applyFill="1"/>
    <xf numFmtId="0" fontId="9" fillId="0" borderId="0" xfId="1" applyFont="1"/>
    <xf numFmtId="164" fontId="0" fillId="0" borderId="0" xfId="0" applyNumberFormat="1"/>
    <xf numFmtId="165" fontId="0" fillId="0" borderId="0" xfId="0" applyNumberFormat="1"/>
    <xf numFmtId="41" fontId="0" fillId="0" borderId="0" xfId="0" applyNumberFormat="1"/>
    <xf numFmtId="0" fontId="3" fillId="5" borderId="0" xfId="0" applyFont="1" applyFill="1" applyAlignment="1">
      <alignment vertical="center" wrapText="1"/>
    </xf>
    <xf numFmtId="0" fontId="0" fillId="5" borderId="0" xfId="0" applyFill="1"/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/>
    <xf numFmtId="166" fontId="10" fillId="5" borderId="0" xfId="0" applyNumberFormat="1" applyFont="1" applyFill="1" applyAlignment="1">
      <alignment horizontal="right"/>
    </xf>
    <xf numFmtId="166" fontId="10" fillId="5" borderId="0" xfId="2" applyNumberFormat="1" applyFont="1" applyFill="1" applyAlignment="1">
      <alignment horizontal="right" vertical="center"/>
    </xf>
    <xf numFmtId="166" fontId="10" fillId="5" borderId="0" xfId="2" applyNumberFormat="1" applyFont="1" applyFill="1" applyAlignment="1">
      <alignment horizontal="right"/>
    </xf>
    <xf numFmtId="41" fontId="0" fillId="5" borderId="0" xfId="2" applyFont="1" applyFill="1"/>
    <xf numFmtId="0" fontId="10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0" fillId="5" borderId="0" xfId="0" applyFont="1" applyFill="1"/>
    <xf numFmtId="166" fontId="0" fillId="5" borderId="0" xfId="2" applyNumberFormat="1" applyFont="1" applyFill="1" applyAlignment="1">
      <alignment horizontal="right"/>
    </xf>
    <xf numFmtId="0" fontId="10" fillId="5" borderId="0" xfId="0" applyFont="1" applyFill="1" applyAlignment="1">
      <alignment horizontal="right"/>
    </xf>
    <xf numFmtId="0" fontId="10" fillId="5" borderId="0" xfId="0" applyFont="1" applyFill="1" applyAlignment="1">
      <alignment horizontal="right" vertical="center"/>
    </xf>
    <xf numFmtId="41" fontId="0" fillId="5" borderId="0" xfId="2" applyFont="1" applyFill="1" applyAlignment="1">
      <alignment horizontal="right"/>
    </xf>
    <xf numFmtId="0" fontId="1" fillId="6" borderId="0" xfId="0" applyFont="1" applyFill="1"/>
    <xf numFmtId="41" fontId="0" fillId="5" borderId="0" xfId="2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0" fillId="5" borderId="0" xfId="0" applyFont="1" applyFill="1" applyAlignment="1">
      <alignment horizontal="center"/>
    </xf>
    <xf numFmtId="3" fontId="10" fillId="5" borderId="0" xfId="0" applyNumberFormat="1" applyFont="1" applyFill="1" applyAlignment="1">
      <alignment horizontal="right"/>
    </xf>
    <xf numFmtId="167" fontId="11" fillId="5" borderId="0" xfId="3" applyNumberFormat="1" applyFont="1" applyFill="1" applyBorder="1" applyAlignment="1">
      <alignment horizontal="right"/>
    </xf>
    <xf numFmtId="0" fontId="11" fillId="5" borderId="0" xfId="0" applyFont="1" applyFill="1" applyAlignment="1">
      <alignment horizontal="right"/>
    </xf>
    <xf numFmtId="3" fontId="11" fillId="5" borderId="0" xfId="0" applyNumberFormat="1" applyFont="1" applyFill="1" applyAlignment="1">
      <alignment horizontal="right"/>
    </xf>
    <xf numFmtId="10" fontId="0" fillId="5" borderId="0" xfId="0" applyNumberFormat="1" applyFill="1"/>
    <xf numFmtId="0" fontId="11" fillId="5" borderId="0" xfId="0" applyFont="1" applyFill="1" applyAlignment="1">
      <alignment horizontal="center"/>
    </xf>
    <xf numFmtId="0" fontId="6" fillId="3" borderId="6" xfId="4" applyFont="1" applyBorder="1" applyAlignment="1">
      <alignment horizontal="center"/>
    </xf>
    <xf numFmtId="0" fontId="6" fillId="3" borderId="7" xfId="4" applyFont="1" applyBorder="1" applyAlignment="1">
      <alignment horizontal="center"/>
    </xf>
    <xf numFmtId="0" fontId="6" fillId="3" borderId="8" xfId="4" applyFont="1" applyBorder="1" applyAlignment="1">
      <alignment horizontal="center"/>
    </xf>
    <xf numFmtId="0" fontId="0" fillId="5" borderId="9" xfId="0" applyFill="1" applyBorder="1"/>
    <xf numFmtId="41" fontId="5" fillId="5" borderId="10" xfId="2" applyFont="1" applyFill="1" applyBorder="1"/>
    <xf numFmtId="41" fontId="5" fillId="5" borderId="11" xfId="2" applyFont="1" applyFill="1" applyBorder="1"/>
    <xf numFmtId="0" fontId="0" fillId="5" borderId="12" xfId="0" applyFill="1" applyBorder="1"/>
    <xf numFmtId="41" fontId="5" fillId="5" borderId="13" xfId="2" applyFont="1" applyFill="1" applyBorder="1"/>
    <xf numFmtId="41" fontId="5" fillId="5" borderId="14" xfId="2" applyFont="1" applyFill="1" applyBorder="1"/>
    <xf numFmtId="41" fontId="0" fillId="5" borderId="12" xfId="2" applyFont="1" applyFill="1" applyBorder="1"/>
    <xf numFmtId="41" fontId="7" fillId="4" borderId="12" xfId="5" applyNumberFormat="1" applyBorder="1"/>
    <xf numFmtId="41" fontId="7" fillId="4" borderId="13" xfId="5" applyNumberFormat="1" applyBorder="1"/>
    <xf numFmtId="41" fontId="7" fillId="4" borderId="14" xfId="5" applyNumberFormat="1" applyBorder="1"/>
    <xf numFmtId="0" fontId="0" fillId="5" borderId="15" xfId="0" applyFill="1" applyBorder="1"/>
    <xf numFmtId="41" fontId="5" fillId="5" borderId="16" xfId="2" applyFont="1" applyFill="1" applyBorder="1"/>
    <xf numFmtId="41" fontId="5" fillId="5" borderId="17" xfId="2" applyFont="1" applyFill="1" applyBorder="1"/>
    <xf numFmtId="0" fontId="0" fillId="5" borderId="18" xfId="0" applyFill="1" applyBorder="1"/>
    <xf numFmtId="41" fontId="5" fillId="5" borderId="19" xfId="2" applyFont="1" applyFill="1" applyBorder="1"/>
    <xf numFmtId="41" fontId="5" fillId="5" borderId="20" xfId="2" applyFont="1" applyFill="1" applyBorder="1"/>
    <xf numFmtId="41" fontId="0" fillId="5" borderId="18" xfId="2" applyFont="1" applyFill="1" applyBorder="1"/>
    <xf numFmtId="0" fontId="7" fillId="4" borderId="15" xfId="5" applyNumberFormat="1" applyBorder="1"/>
    <xf numFmtId="41" fontId="7" fillId="4" borderId="16" xfId="5" applyNumberFormat="1" applyBorder="1"/>
    <xf numFmtId="41" fontId="7" fillId="4" borderId="17" xfId="5" applyNumberFormat="1" applyBorder="1"/>
    <xf numFmtId="0" fontId="7" fillId="4" borderId="18" xfId="5" applyNumberFormat="1" applyBorder="1"/>
    <xf numFmtId="41" fontId="7" fillId="4" borderId="19" xfId="5" applyNumberFormat="1" applyBorder="1"/>
    <xf numFmtId="41" fontId="7" fillId="4" borderId="20" xfId="5" applyNumberFormat="1" applyBorder="1"/>
    <xf numFmtId="41" fontId="7" fillId="4" borderId="18" xfId="2" applyFont="1" applyFill="1" applyBorder="1"/>
    <xf numFmtId="41" fontId="7" fillId="4" borderId="19" xfId="2" applyFont="1" applyFill="1" applyBorder="1"/>
    <xf numFmtId="41" fontId="7" fillId="4" borderId="20" xfId="2" applyFont="1" applyFill="1" applyBorder="1"/>
    <xf numFmtId="41" fontId="7" fillId="4" borderId="18" xfId="5" applyNumberFormat="1" applyBorder="1"/>
    <xf numFmtId="0" fontId="13" fillId="0" borderId="0" xfId="6"/>
    <xf numFmtId="0" fontId="13" fillId="5" borderId="15" xfId="6" applyFill="1" applyBorder="1"/>
    <xf numFmtId="41" fontId="13" fillId="5" borderId="16" xfId="2" applyFont="1" applyFill="1" applyBorder="1"/>
    <xf numFmtId="41" fontId="13" fillId="5" borderId="17" xfId="2" applyFont="1" applyFill="1" applyBorder="1"/>
    <xf numFmtId="0" fontId="13" fillId="5" borderId="18" xfId="6" applyFill="1" applyBorder="1"/>
    <xf numFmtId="41" fontId="13" fillId="5" borderId="19" xfId="2" applyFont="1" applyFill="1" applyBorder="1"/>
    <xf numFmtId="41" fontId="13" fillId="5" borderId="20" xfId="2" applyFont="1" applyFill="1" applyBorder="1"/>
    <xf numFmtId="0" fontId="7" fillId="4" borderId="18" xfId="5" applyBorder="1"/>
    <xf numFmtId="0" fontId="0" fillId="5" borderId="21" xfId="0" applyFill="1" applyBorder="1"/>
    <xf numFmtId="41" fontId="5" fillId="5" borderId="22" xfId="2" applyFont="1" applyFill="1" applyBorder="1"/>
    <xf numFmtId="41" fontId="5" fillId="5" borderId="23" xfId="2" applyFont="1" applyFill="1" applyBorder="1"/>
    <xf numFmtId="41" fontId="7" fillId="4" borderId="12" xfId="2" applyFont="1" applyFill="1" applyBorder="1"/>
    <xf numFmtId="41" fontId="7" fillId="4" borderId="13" xfId="2" applyFont="1" applyFill="1" applyBorder="1"/>
    <xf numFmtId="41" fontId="7" fillId="4" borderId="14" xfId="2" applyFont="1" applyFill="1" applyBorder="1"/>
    <xf numFmtId="0" fontId="13" fillId="0" borderId="18" xfId="6" applyBorder="1"/>
    <xf numFmtId="41" fontId="13" fillId="0" borderId="19" xfId="2" applyFont="1" applyBorder="1"/>
    <xf numFmtId="41" fontId="13" fillId="0" borderId="20" xfId="2" applyFont="1" applyBorder="1"/>
    <xf numFmtId="41" fontId="13" fillId="0" borderId="18" xfId="2" applyFont="1" applyBorder="1"/>
    <xf numFmtId="41" fontId="7" fillId="4" borderId="24" xfId="2" applyFont="1" applyFill="1" applyBorder="1"/>
    <xf numFmtId="41" fontId="7" fillId="4" borderId="25" xfId="2" applyFont="1" applyFill="1" applyBorder="1"/>
    <xf numFmtId="41" fontId="7" fillId="4" borderId="26" xfId="2" applyFont="1" applyFill="1" applyBorder="1"/>
    <xf numFmtId="0" fontId="7" fillId="4" borderId="19" xfId="5" applyBorder="1"/>
    <xf numFmtId="0" fontId="7" fillId="4" borderId="20" xfId="5" applyBorder="1"/>
    <xf numFmtId="0" fontId="0" fillId="5" borderId="27" xfId="0" applyFill="1" applyBorder="1"/>
    <xf numFmtId="41" fontId="5" fillId="5" borderId="28" xfId="2" applyFont="1" applyFill="1" applyBorder="1"/>
    <xf numFmtId="41" fontId="5" fillId="5" borderId="29" xfId="2" applyFont="1" applyFill="1" applyBorder="1"/>
    <xf numFmtId="0" fontId="0" fillId="5" borderId="30" xfId="0" applyFill="1" applyBorder="1"/>
    <xf numFmtId="41" fontId="5" fillId="5" borderId="31" xfId="2" applyFont="1" applyFill="1" applyBorder="1"/>
    <xf numFmtId="41" fontId="5" fillId="5" borderId="32" xfId="2" applyFont="1" applyFill="1" applyBorder="1"/>
    <xf numFmtId="41" fontId="0" fillId="5" borderId="30" xfId="2" applyFont="1" applyFill="1" applyBorder="1"/>
    <xf numFmtId="41" fontId="7" fillId="4" borderId="30" xfId="5" applyNumberFormat="1" applyBorder="1"/>
    <xf numFmtId="41" fontId="7" fillId="4" borderId="31" xfId="5" applyNumberFormat="1" applyBorder="1"/>
    <xf numFmtId="41" fontId="7" fillId="4" borderId="32" xfId="5" applyNumberFormat="1" applyBorder="1"/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1" fillId="5" borderId="0" xfId="0" applyFont="1" applyFill="1" applyAlignment="1">
      <alignment horizontal="left"/>
    </xf>
    <xf numFmtId="41" fontId="1" fillId="5" borderId="33" xfId="2" applyFont="1" applyFill="1" applyBorder="1"/>
    <xf numFmtId="41" fontId="1" fillId="5" borderId="34" xfId="2" applyFont="1" applyFill="1" applyBorder="1"/>
    <xf numFmtId="41" fontId="1" fillId="5" borderId="35" xfId="2" applyFont="1" applyFill="1" applyBorder="1"/>
    <xf numFmtId="41" fontId="1" fillId="5" borderId="36" xfId="2" applyFont="1" applyFill="1" applyBorder="1"/>
    <xf numFmtId="41" fontId="0" fillId="5" borderId="0" xfId="2" quotePrefix="1" applyFont="1" applyFill="1" applyAlignment="1">
      <alignment horizontal="left"/>
    </xf>
    <xf numFmtId="41" fontId="1" fillId="5" borderId="37" xfId="2" applyFont="1" applyFill="1" applyBorder="1"/>
    <xf numFmtId="41" fontId="1" fillId="5" borderId="38" xfId="2" applyFont="1" applyFill="1" applyBorder="1"/>
    <xf numFmtId="41" fontId="1" fillId="5" borderId="39" xfId="2" applyFont="1" applyFill="1" applyBorder="1"/>
    <xf numFmtId="41" fontId="1" fillId="5" borderId="40" xfId="2" applyFont="1" applyFill="1" applyBorder="1"/>
    <xf numFmtId="0" fontId="7" fillId="4" borderId="15" xfId="5" applyBorder="1"/>
    <xf numFmtId="41" fontId="7" fillId="4" borderId="4" xfId="2" applyFont="1" applyFill="1" applyBorder="1"/>
    <xf numFmtId="41" fontId="7" fillId="4" borderId="0" xfId="2" applyFont="1" applyFill="1" applyBorder="1"/>
    <xf numFmtId="41" fontId="7" fillId="4" borderId="5" xfId="2" applyFont="1" applyFill="1" applyBorder="1"/>
    <xf numFmtId="41" fontId="13" fillId="0" borderId="0" xfId="2" applyFont="1"/>
    <xf numFmtId="0" fontId="7" fillId="4" borderId="4" xfId="5" applyBorder="1"/>
    <xf numFmtId="0" fontId="7" fillId="4" borderId="0" xfId="5" applyBorder="1"/>
    <xf numFmtId="0" fontId="7" fillId="4" borderId="5" xfId="5" applyBorder="1"/>
    <xf numFmtId="0" fontId="1" fillId="5" borderId="0" xfId="0" applyFont="1" applyFill="1" applyAlignment="1">
      <alignment horizontal="right"/>
    </xf>
    <xf numFmtId="41" fontId="1" fillId="5" borderId="0" xfId="2" applyFont="1" applyFill="1" applyAlignment="1">
      <alignment horizontal="right"/>
    </xf>
    <xf numFmtId="0" fontId="13" fillId="5" borderId="0" xfId="0" applyFont="1" applyFill="1" applyAlignment="1">
      <alignment horizontal="left"/>
    </xf>
    <xf numFmtId="168" fontId="0" fillId="0" borderId="0" xfId="0" applyNumberFormat="1"/>
    <xf numFmtId="168" fontId="0" fillId="0" borderId="0" xfId="2" applyNumberFormat="1" applyFont="1" applyFill="1"/>
    <xf numFmtId="41" fontId="0" fillId="0" borderId="0" xfId="2" applyFont="1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12" fillId="5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5" fillId="0" borderId="0" xfId="0" applyFont="1"/>
    <xf numFmtId="41" fontId="15" fillId="0" borderId="0" xfId="2" applyFont="1" applyFill="1"/>
    <xf numFmtId="0" fontId="10" fillId="0" borderId="0" xfId="0" applyFont="1"/>
    <xf numFmtId="41" fontId="10" fillId="0" borderId="0" xfId="2" applyFont="1" applyFill="1"/>
  </cellXfs>
  <cellStyles count="7">
    <cellStyle name="Accent1" xfId="4" builtinId="29"/>
    <cellStyle name="Accent4" xfId="5" builtinId="41"/>
    <cellStyle name="Comma [0]" xfId="2" builtinId="6"/>
    <cellStyle name="Normal" xfId="0" builtinId="0"/>
    <cellStyle name="Normal 2" xfId="6" xr:uid="{F3A54E4E-D11D-433C-8CEC-DDB715AB2E85}"/>
    <cellStyle name="Normal 3" xfId="1" xr:uid="{377293A3-1ACB-408D-99D2-04C482BB9145}"/>
    <cellStyle name="Percent" xfId="3" builtinId="5"/>
  </cellStyles>
  <dxfs count="4">
    <dxf>
      <numFmt numFmtId="33" formatCode="_-* #,##0_-;\-* #,##0_-;_-* &quot;-&quot;_-;_-@_-"/>
    </dxf>
    <dxf>
      <numFmt numFmtId="0" formatCode="General"/>
    </dxf>
    <dxf>
      <numFmt numFmtId="33" formatCode="_-* #,##0_-;\-* #,##0_-;_-* &quot;-&quot;_-;_-@_-"/>
    </dxf>
    <dxf>
      <numFmt numFmtId="0" formatCode="General"/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Þróun fasteignaverðs</a:t>
            </a:r>
            <a:r>
              <a:rPr lang="en-GB" baseline="0"/>
              <a:t> 2001-2023 miðað við vísitöluneysluverðs 2023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Úrvinnsla!$I$32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Úrvinnsla!$H$33:$H$55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Úrvinnsla!$I$33:$I$55</c:f>
              <c:numCache>
                <c:formatCode>_(* #,##0_);_(* \(#,##0\);_(* "-"_);_(@_)</c:formatCode>
                <c:ptCount val="23"/>
                <c:pt idx="0">
                  <c:v>18944.298199152538</c:v>
                </c:pt>
                <c:pt idx="1">
                  <c:v>23178.489339686512</c:v>
                </c:pt>
                <c:pt idx="2">
                  <c:v>20770.217534221094</c:v>
                </c:pt>
                <c:pt idx="3">
                  <c:v>28502.331534962446</c:v>
                </c:pt>
                <c:pt idx="4">
                  <c:v>29006.341838608885</c:v>
                </c:pt>
                <c:pt idx="5">
                  <c:v>33640.610499747927</c:v>
                </c:pt>
                <c:pt idx="6">
                  <c:v>36445.107991022502</c:v>
                </c:pt>
                <c:pt idx="7">
                  <c:v>30531.871179410991</c:v>
                </c:pt>
                <c:pt idx="8">
                  <c:v>22389.14718673228</c:v>
                </c:pt>
                <c:pt idx="9">
                  <c:v>22733.440213971051</c:v>
                </c:pt>
                <c:pt idx="10">
                  <c:v>23418.579030976962</c:v>
                </c:pt>
                <c:pt idx="11">
                  <c:v>21936.607572186636</c:v>
                </c:pt>
                <c:pt idx="12">
                  <c:v>22743.089474405027</c:v>
                </c:pt>
                <c:pt idx="13">
                  <c:v>25218.752790311086</c:v>
                </c:pt>
                <c:pt idx="14">
                  <c:v>23449.25589484732</c:v>
                </c:pt>
                <c:pt idx="15">
                  <c:v>26521.164966366083</c:v>
                </c:pt>
                <c:pt idx="16">
                  <c:v>28772.768561914621</c:v>
                </c:pt>
                <c:pt idx="17">
                  <c:v>31520.449812642732</c:v>
                </c:pt>
                <c:pt idx="18">
                  <c:v>30983.830146302545</c:v>
                </c:pt>
                <c:pt idx="19">
                  <c:v>31667.55030998552</c:v>
                </c:pt>
                <c:pt idx="20">
                  <c:v>33626.933887049694</c:v>
                </c:pt>
                <c:pt idx="21">
                  <c:v>43510.739787865998</c:v>
                </c:pt>
                <c:pt idx="22">
                  <c:v>42961.230769230766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A6-40D1-96E3-858DF969558F}"/>
            </c:ext>
          </c:extLst>
        </c:ser>
        <c:ser>
          <c:idx val="1"/>
          <c:order val="1"/>
          <c:tx>
            <c:strRef>
              <c:f>Úrvinnsla!$J$32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Úrvinnsla!$H$33:$H$55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Úrvinnsla!$J$33:$J$55</c:f>
              <c:numCache>
                <c:formatCode>_(* #,##0_);_(* \(#,##0\);_(* "-"_);_(@_)</c:formatCode>
                <c:ptCount val="23"/>
                <c:pt idx="0">
                  <c:v>38781.560683888703</c:v>
                </c:pt>
                <c:pt idx="1">
                  <c:v>37869.295775392166</c:v>
                </c:pt>
                <c:pt idx="2">
                  <c:v>39149.995959400716</c:v>
                </c:pt>
                <c:pt idx="3">
                  <c:v>43905.779887370976</c:v>
                </c:pt>
                <c:pt idx="4">
                  <c:v>58209.770266948632</c:v>
                </c:pt>
                <c:pt idx="5">
                  <c:v>62095.656054515879</c:v>
                </c:pt>
                <c:pt idx="6">
                  <c:v>61572.222628299096</c:v>
                </c:pt>
                <c:pt idx="7">
                  <c:v>54651.785720196778</c:v>
                </c:pt>
                <c:pt idx="8">
                  <c:v>49480.586796285548</c:v>
                </c:pt>
                <c:pt idx="9">
                  <c:v>41682.118931851037</c:v>
                </c:pt>
                <c:pt idx="10">
                  <c:v>42841.380442834059</c:v>
                </c:pt>
                <c:pt idx="11">
                  <c:v>42892.320522718066</c:v>
                </c:pt>
                <c:pt idx="12">
                  <c:v>45177.974069069751</c:v>
                </c:pt>
                <c:pt idx="13">
                  <c:v>47922.47744989999</c:v>
                </c:pt>
                <c:pt idx="14">
                  <c:v>51483.395484396518</c:v>
                </c:pt>
                <c:pt idx="15">
                  <c:v>56635.341945978893</c:v>
                </c:pt>
                <c:pt idx="16">
                  <c:v>63569.036047304246</c:v>
                </c:pt>
                <c:pt idx="17">
                  <c:v>66320.129243704854</c:v>
                </c:pt>
                <c:pt idx="18">
                  <c:v>65203.896220517236</c:v>
                </c:pt>
                <c:pt idx="19">
                  <c:v>68037.750334848795</c:v>
                </c:pt>
                <c:pt idx="20">
                  <c:v>72988.688114131961</c:v>
                </c:pt>
                <c:pt idx="21">
                  <c:v>82155.441108736559</c:v>
                </c:pt>
                <c:pt idx="22">
                  <c:v>76247.099524456527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6-40D1-96E3-858DF969558F}"/>
            </c:ext>
          </c:extLst>
        </c:ser>
        <c:ser>
          <c:idx val="2"/>
          <c:order val="2"/>
          <c:tx>
            <c:strRef>
              <c:f>Úrvinnsla!$K$32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Úrvinnsla!$H$33:$H$55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Úrvinnsla!$K$33:$K$55</c:f>
              <c:numCache>
                <c:formatCode>_(* #,##0_);_(* \(#,##0\);_(* "-"_);_(@_)</c:formatCode>
                <c:ptCount val="23"/>
                <c:pt idx="0">
                  <c:v>34264.767707202242</c:v>
                </c:pt>
                <c:pt idx="1">
                  <c:v>33987.917626366398</c:v>
                </c:pt>
                <c:pt idx="2">
                  <c:v>35534.377442305245</c:v>
                </c:pt>
                <c:pt idx="3">
                  <c:v>39700.816270020812</c:v>
                </c:pt>
                <c:pt idx="4">
                  <c:v>47420.936625946422</c:v>
                </c:pt>
                <c:pt idx="5">
                  <c:v>52171.619485081683</c:v>
                </c:pt>
                <c:pt idx="6">
                  <c:v>54526.698012038927</c:v>
                </c:pt>
                <c:pt idx="7">
                  <c:v>46929.959589360886</c:v>
                </c:pt>
                <c:pt idx="8">
                  <c:v>39170.636048615612</c:v>
                </c:pt>
                <c:pt idx="9">
                  <c:v>37537.095355390316</c:v>
                </c:pt>
                <c:pt idx="10">
                  <c:v>39168.04718290372</c:v>
                </c:pt>
                <c:pt idx="11">
                  <c:v>38738.612960031205</c:v>
                </c:pt>
                <c:pt idx="12">
                  <c:v>40373.339807865574</c:v>
                </c:pt>
                <c:pt idx="13">
                  <c:v>42413.911074434051</c:v>
                </c:pt>
                <c:pt idx="14">
                  <c:v>45043.136326696462</c:v>
                </c:pt>
                <c:pt idx="15">
                  <c:v>49639.744889072237</c:v>
                </c:pt>
                <c:pt idx="16">
                  <c:v>54366.215431012628</c:v>
                </c:pt>
                <c:pt idx="17">
                  <c:v>57379.493939289314</c:v>
                </c:pt>
                <c:pt idx="18">
                  <c:v>56476.090339236172</c:v>
                </c:pt>
                <c:pt idx="19">
                  <c:v>59083.300116523969</c:v>
                </c:pt>
                <c:pt idx="20">
                  <c:v>61874.224854791421</c:v>
                </c:pt>
                <c:pt idx="21">
                  <c:v>68866.567131310134</c:v>
                </c:pt>
                <c:pt idx="22">
                  <c:v>66014.701854345796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A6-40D1-96E3-858DF969558F}"/>
            </c:ext>
          </c:extLst>
        </c:ser>
        <c:ser>
          <c:idx val="3"/>
          <c:order val="3"/>
          <c:tx>
            <c:strRef>
              <c:f>Úrvinnsla!$L$32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Úrvinnsla!$H$33:$H$55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Úrvinnsla!$L$33:$L$55</c:f>
              <c:numCache>
                <c:formatCode>_(* #,##0_);_(* \(#,##0\);_(* "-"_);_(@_)</c:formatCode>
                <c:ptCount val="23"/>
                <c:pt idx="0">
                  <c:v>23917.922225180191</c:v>
                </c:pt>
                <c:pt idx="1">
                  <c:v>24608.248806673317</c:v>
                </c:pt>
                <c:pt idx="2">
                  <c:v>26808.767373485021</c:v>
                </c:pt>
                <c:pt idx="3">
                  <c:v>29634.569086683641</c:v>
                </c:pt>
                <c:pt idx="4">
                  <c:v>30642.957378219089</c:v>
                </c:pt>
                <c:pt idx="5">
                  <c:v>35330.350961263801</c:v>
                </c:pt>
                <c:pt idx="6">
                  <c:v>38507.298343451737</c:v>
                </c:pt>
                <c:pt idx="7">
                  <c:v>35344.778322856917</c:v>
                </c:pt>
                <c:pt idx="8">
                  <c:v>26921.189615740448</c:v>
                </c:pt>
                <c:pt idx="9">
                  <c:v>29301.290604778071</c:v>
                </c:pt>
                <c:pt idx="10">
                  <c:v>28232.120171385741</c:v>
                </c:pt>
                <c:pt idx="11">
                  <c:v>26668.111729768174</c:v>
                </c:pt>
                <c:pt idx="12">
                  <c:v>27745.740224735022</c:v>
                </c:pt>
                <c:pt idx="13">
                  <c:v>28366.520332236432</c:v>
                </c:pt>
                <c:pt idx="14">
                  <c:v>29765.679452603465</c:v>
                </c:pt>
                <c:pt idx="15">
                  <c:v>34233.885592639992</c:v>
                </c:pt>
                <c:pt idx="16">
                  <c:v>38011.913427471831</c:v>
                </c:pt>
                <c:pt idx="17">
                  <c:v>40232.101494251292</c:v>
                </c:pt>
                <c:pt idx="18">
                  <c:v>40816.478598693029</c:v>
                </c:pt>
                <c:pt idx="19">
                  <c:v>42424.591584392678</c:v>
                </c:pt>
                <c:pt idx="20">
                  <c:v>44716.224521180106</c:v>
                </c:pt>
                <c:pt idx="21">
                  <c:v>50017.856436686001</c:v>
                </c:pt>
                <c:pt idx="22">
                  <c:v>50012.482071713144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A6-40D1-96E3-858DF9695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4172464"/>
        <c:axId val="2004161232"/>
      </c:lineChart>
      <c:catAx>
        <c:axId val="20041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04161232"/>
        <c:crosses val="autoZero"/>
        <c:auto val="1"/>
        <c:lblAlgn val="ctr"/>
        <c:lblOffset val="100"/>
        <c:noMultiLvlLbl val="0"/>
      </c:catAx>
      <c:valAx>
        <c:axId val="20041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0417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Meðalfasteignaverð sem hlutfall af meðal launatekjum</a:t>
            </a:r>
            <a:r>
              <a:rPr lang="is-IS" baseline="0"/>
              <a:t> á ári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Úrvinnsla!$N$65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Úrvinnsla!$M$66:$M$87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Úrvinnsla!$N$66:$N$87</c:f>
              <c:numCache>
                <c:formatCode>General</c:formatCode>
                <c:ptCount val="22"/>
                <c:pt idx="0">
                  <c:v>4.1825179022400034</c:v>
                </c:pt>
                <c:pt idx="1">
                  <c:v>4.9355500355724216</c:v>
                </c:pt>
                <c:pt idx="2">
                  <c:v>4.7425132230208957</c:v>
                </c:pt>
                <c:pt idx="3">
                  <c:v>6.2699455090046268</c:v>
                </c:pt>
                <c:pt idx="4">
                  <c:v>5.8221261814464347</c:v>
                </c:pt>
                <c:pt idx="5">
                  <c:v>5.9872720182767782</c:v>
                </c:pt>
                <c:pt idx="6">
                  <c:v>8.0132238969213176</c:v>
                </c:pt>
                <c:pt idx="7">
                  <c:v>5.8420562411662882</c:v>
                </c:pt>
                <c:pt idx="8">
                  <c:v>4.7768681133896198</c:v>
                </c:pt>
                <c:pt idx="9">
                  <c:v>4.7304594164617182</c:v>
                </c:pt>
                <c:pt idx="10">
                  <c:v>4.7025045985779235</c:v>
                </c:pt>
                <c:pt idx="11">
                  <c:v>4.3381696364608873</c:v>
                </c:pt>
                <c:pt idx="12">
                  <c:v>4.4459363498222215</c:v>
                </c:pt>
                <c:pt idx="13">
                  <c:v>4.8725619674032297</c:v>
                </c:pt>
                <c:pt idx="14">
                  <c:v>4.2652694602017425</c:v>
                </c:pt>
                <c:pt idx="15">
                  <c:v>4.8285859679928738</c:v>
                </c:pt>
                <c:pt idx="16">
                  <c:v>5.2564968913098697</c:v>
                </c:pt>
                <c:pt idx="17">
                  <c:v>5.632785364808405</c:v>
                </c:pt>
                <c:pt idx="18">
                  <c:v>5.6110937675216439</c:v>
                </c:pt>
                <c:pt idx="19">
                  <c:v>5.5826660920064652</c:v>
                </c:pt>
                <c:pt idx="20">
                  <c:v>5.6650865941244071</c:v>
                </c:pt>
                <c:pt idx="21">
                  <c:v>7.3478198436583204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1F-48E6-AB49-688E9BE043FA}"/>
            </c:ext>
          </c:extLst>
        </c:ser>
        <c:ser>
          <c:idx val="1"/>
          <c:order val="1"/>
          <c:tx>
            <c:strRef>
              <c:f>Úrvinnsla!$O$65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Úrvinnsla!$M$66:$M$87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Úrvinnsla!$O$66:$O$87</c:f>
              <c:numCache>
                <c:formatCode>General</c:formatCode>
                <c:ptCount val="22"/>
                <c:pt idx="0">
                  <c:v>7.2538858790403182</c:v>
                </c:pt>
                <c:pt idx="1">
                  <c:v>7.168384065782436</c:v>
                </c:pt>
                <c:pt idx="2">
                  <c:v>7.3695770000752541</c:v>
                </c:pt>
                <c:pt idx="3">
                  <c:v>8.1215464454480468</c:v>
                </c:pt>
                <c:pt idx="4">
                  <c:v>9.1714287517745916</c:v>
                </c:pt>
                <c:pt idx="5">
                  <c:v>9.8509135696864192</c:v>
                </c:pt>
                <c:pt idx="6">
                  <c:v>9.9432980660774337</c:v>
                </c:pt>
                <c:pt idx="7">
                  <c:v>8.9677676192605791</c:v>
                </c:pt>
                <c:pt idx="8">
                  <c:v>8.8119685888359687</c:v>
                </c:pt>
                <c:pt idx="9">
                  <c:v>8.7012781637179657</c:v>
                </c:pt>
                <c:pt idx="10">
                  <c:v>8.817901301408634</c:v>
                </c:pt>
                <c:pt idx="11">
                  <c:v>8.5703809684955399</c:v>
                </c:pt>
                <c:pt idx="12">
                  <c:v>8.7375457501429139</c:v>
                </c:pt>
                <c:pt idx="13">
                  <c:v>8.8475051407688436</c:v>
                </c:pt>
                <c:pt idx="14">
                  <c:v>8.8287227753318192</c:v>
                </c:pt>
                <c:pt idx="15">
                  <c:v>9.1889880151548429</c:v>
                </c:pt>
                <c:pt idx="16">
                  <c:v>9.7794821748440892</c:v>
                </c:pt>
                <c:pt idx="17">
                  <c:v>10.185936259427692</c:v>
                </c:pt>
                <c:pt idx="18">
                  <c:v>10.071851184101277</c:v>
                </c:pt>
                <c:pt idx="19">
                  <c:v>10.893168688776766</c:v>
                </c:pt>
                <c:pt idx="20">
                  <c:v>11.064242126107406</c:v>
                </c:pt>
                <c:pt idx="21">
                  <c:v>12.0931504994196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F-48E6-AB49-688E9BE0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79696"/>
        <c:axId val="149581776"/>
      </c:lineChart>
      <c:catAx>
        <c:axId val="14957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9581776"/>
        <c:crosses val="autoZero"/>
        <c:auto val="1"/>
        <c:lblAlgn val="ctr"/>
        <c:lblOffset val="100"/>
        <c:noMultiLvlLbl val="0"/>
      </c:catAx>
      <c:valAx>
        <c:axId val="14958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957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Meðal fermetraverð á fjöl</a:t>
            </a:r>
            <a:r>
              <a:rPr lang="en-GB" baseline="0"/>
              <a:t>-, ein- og sérbýli </a:t>
            </a:r>
            <a:r>
              <a:rPr lang="en-GB" sz="1400" b="0" i="0" u="none" strike="noStrike" baseline="0">
                <a:effectLst/>
              </a:rPr>
              <a:t>í Fjarðabyggð, Múlaþingi, Höfuðborgarsvæðinu og Austurlandi samanborið við landið allt, höfuðborgarsvæðið og landsbyggðina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'Fjölbýli-Sérbýli'!$D$6</c:f>
              <c:strCache>
                <c:ptCount val="1"/>
                <c:pt idx="0">
                  <c:v>Múlaþing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'Fjölbýli-Sérbýli'!$D$7:$D$25</c:f>
              <c:numCache>
                <c:formatCode>_(* #,##0_);_(* \(#,##0\);_(* "-"_);_(@_)</c:formatCode>
                <c:ptCount val="19"/>
                <c:pt idx="0">
                  <c:v>147502.52449830042</c:v>
                </c:pt>
                <c:pt idx="1">
                  <c:v>140493.48443543669</c:v>
                </c:pt>
                <c:pt idx="2">
                  <c:v>125000.5905104963</c:v>
                </c:pt>
                <c:pt idx="3">
                  <c:v>116358.93246187364</c:v>
                </c:pt>
                <c:pt idx="4">
                  <c:v>134979.84172017322</c:v>
                </c:pt>
                <c:pt idx="5">
                  <c:v>130230.37284025463</c:v>
                </c:pt>
                <c:pt idx="6">
                  <c:v>125246.62044511981</c:v>
                </c:pt>
                <c:pt idx="7">
                  <c:v>131500.73851987394</c:v>
                </c:pt>
                <c:pt idx="8">
                  <c:v>137183.40344762511</c:v>
                </c:pt>
                <c:pt idx="9">
                  <c:v>151398.09916999959</c:v>
                </c:pt>
                <c:pt idx="10">
                  <c:v>162879.96068313069</c:v>
                </c:pt>
                <c:pt idx="11">
                  <c:v>168765.26505095477</c:v>
                </c:pt>
                <c:pt idx="12">
                  <c:v>191824.18100400674</c:v>
                </c:pt>
                <c:pt idx="13">
                  <c:v>206934.89827141337</c:v>
                </c:pt>
                <c:pt idx="14">
                  <c:v>224520.59932898486</c:v>
                </c:pt>
                <c:pt idx="15">
                  <c:v>254079.21864767195</c:v>
                </c:pt>
                <c:pt idx="16">
                  <c:v>344333.30708041275</c:v>
                </c:pt>
                <c:pt idx="17">
                  <c:v>344560.23820430605</c:v>
                </c:pt>
                <c:pt idx="18">
                  <c:v>405377.13901172875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D-404A-8B43-7FDE2F934E58}"/>
            </c:ext>
          </c:extLst>
        </c:ser>
        <c:ser>
          <c:idx val="2"/>
          <c:order val="2"/>
          <c:tx>
            <c:strRef>
              <c:f>'Fjölbýli-Sérbýli'!$E$6</c:f>
              <c:strCache>
                <c:ptCount val="1"/>
                <c:pt idx="0">
                  <c:v>Fjarðabyggð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'Fjölbýli-Sérbýli'!$E$7:$E$25</c:f>
              <c:numCache>
                <c:formatCode>_(* #,##0_);_(* \(#,##0\);_(* "-"_);_(@_)</c:formatCode>
                <c:ptCount val="19"/>
                <c:pt idx="0">
                  <c:v>107526.34126747071</c:v>
                </c:pt>
                <c:pt idx="1">
                  <c:v>117205.47007083699</c:v>
                </c:pt>
                <c:pt idx="2">
                  <c:v>102445.97290047457</c:v>
                </c:pt>
                <c:pt idx="3">
                  <c:v>100239.46666666666</c:v>
                </c:pt>
                <c:pt idx="4">
                  <c:v>96624.072547403164</c:v>
                </c:pt>
                <c:pt idx="5">
                  <c:v>97556.501488890543</c:v>
                </c:pt>
                <c:pt idx="6">
                  <c:v>119408.73579545457</c:v>
                </c:pt>
                <c:pt idx="7">
                  <c:v>107801.70013190681</c:v>
                </c:pt>
                <c:pt idx="8">
                  <c:v>112869.41943350217</c:v>
                </c:pt>
                <c:pt idx="9">
                  <c:v>123659.96595781356</c:v>
                </c:pt>
                <c:pt idx="10">
                  <c:v>132750.51512851103</c:v>
                </c:pt>
                <c:pt idx="11">
                  <c:v>144671.18695573727</c:v>
                </c:pt>
                <c:pt idx="12">
                  <c:v>148034.53832685127</c:v>
                </c:pt>
                <c:pt idx="13">
                  <c:v>161125.46688905073</c:v>
                </c:pt>
                <c:pt idx="14">
                  <c:v>166133.48153387563</c:v>
                </c:pt>
                <c:pt idx="15">
                  <c:v>191997.8080556528</c:v>
                </c:pt>
                <c:pt idx="16">
                  <c:v>245519.79020979026</c:v>
                </c:pt>
                <c:pt idx="17">
                  <c:v>302124.52987881331</c:v>
                </c:pt>
                <c:pt idx="18">
                  <c:v>328499.13612404763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ED-404A-8B43-7FDE2F934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0605391"/>
        <c:axId val="1480602895"/>
      </c:barChart>
      <c:lineChart>
        <c:grouping val="standard"/>
        <c:varyColors val="0"/>
        <c:ser>
          <c:idx val="0"/>
          <c:order val="0"/>
          <c:tx>
            <c:strRef>
              <c:f>'Fjölbýli-Sérbýli'!$C$6</c:f>
              <c:strCache>
                <c:ptCount val="1"/>
                <c:pt idx="0">
                  <c:v>Austurland</c:v>
                </c:pt>
              </c:strCache>
            </c:strRef>
          </c:tx>
          <c:spPr>
            <a:ln w="444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'Fjölbýli-Sérbýli'!$C$7:$C$25</c:f>
              <c:numCache>
                <c:formatCode>_(* #,##0_);_(* \(#,##0\);_(* "-"_);_(@_)</c:formatCode>
                <c:ptCount val="19"/>
                <c:pt idx="0">
                  <c:v>116510.54178826131</c:v>
                </c:pt>
                <c:pt idx="1">
                  <c:v>125572.72196957066</c:v>
                </c:pt>
                <c:pt idx="2">
                  <c:v>110027.84402019691</c:v>
                </c:pt>
                <c:pt idx="3">
                  <c:v>99658.126283964491</c:v>
                </c:pt>
                <c:pt idx="4">
                  <c:v>111082.27854277879</c:v>
                </c:pt>
                <c:pt idx="5">
                  <c:v>113617.7695917204</c:v>
                </c:pt>
                <c:pt idx="6">
                  <c:v>116925.6749910497</c:v>
                </c:pt>
                <c:pt idx="7">
                  <c:v>120585.61488335568</c:v>
                </c:pt>
                <c:pt idx="8">
                  <c:v>124541.84767185494</c:v>
                </c:pt>
                <c:pt idx="9">
                  <c:v>136879.47331038621</c:v>
                </c:pt>
                <c:pt idx="10">
                  <c:v>147066.0419326697</c:v>
                </c:pt>
                <c:pt idx="11">
                  <c:v>155716.63857162517</c:v>
                </c:pt>
                <c:pt idx="12">
                  <c:v>169958.4340168059</c:v>
                </c:pt>
                <c:pt idx="13">
                  <c:v>177136.08891053597</c:v>
                </c:pt>
                <c:pt idx="14">
                  <c:v>191980.10603350971</c:v>
                </c:pt>
                <c:pt idx="15">
                  <c:v>212624.68156946683</c:v>
                </c:pt>
                <c:pt idx="16">
                  <c:v>288102.03297767829</c:v>
                </c:pt>
                <c:pt idx="17">
                  <c:v>317001.3649667906</c:v>
                </c:pt>
                <c:pt idx="18">
                  <c:v>353774.7896667376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ED-404A-8B43-7FDE2F934E58}"/>
            </c:ext>
          </c:extLst>
        </c:ser>
        <c:ser>
          <c:idx val="3"/>
          <c:order val="3"/>
          <c:tx>
            <c:strRef>
              <c:f>'Fjölbýli-Sérbýli'!$F$6</c:f>
              <c:strCache>
                <c:ptCount val="1"/>
                <c:pt idx="0">
                  <c:v>Landið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'Fjölbýli-Sérbýli'!$F$7:$F$25</c:f>
              <c:numCache>
                <c:formatCode>_(* #,##0_);_(* \(#,##0\);_(* "-"_);_(@_)</c:formatCode>
                <c:ptCount val="19"/>
                <c:pt idx="0">
                  <c:v>185812.51778809106</c:v>
                </c:pt>
                <c:pt idx="1">
                  <c:v>209058.36985846318</c:v>
                </c:pt>
                <c:pt idx="2">
                  <c:v>206120.46105939799</c:v>
                </c:pt>
                <c:pt idx="3">
                  <c:v>179357.3706488437</c:v>
                </c:pt>
                <c:pt idx="4">
                  <c:v>190024.37382398639</c:v>
                </c:pt>
                <c:pt idx="5">
                  <c:v>207771.40676846588</c:v>
                </c:pt>
                <c:pt idx="6">
                  <c:v>215575.94919655134</c:v>
                </c:pt>
                <c:pt idx="7">
                  <c:v>228045.79544703948</c:v>
                </c:pt>
                <c:pt idx="8">
                  <c:v>249867.06327056498</c:v>
                </c:pt>
                <c:pt idx="9">
                  <c:v>266101.89370910131</c:v>
                </c:pt>
                <c:pt idx="10">
                  <c:v>288826.0070014167</c:v>
                </c:pt>
                <c:pt idx="11">
                  <c:v>335678.58775539626</c:v>
                </c:pt>
                <c:pt idx="12">
                  <c:v>366384.53887793579</c:v>
                </c:pt>
                <c:pt idx="13">
                  <c:v>377874.05213989527</c:v>
                </c:pt>
                <c:pt idx="14">
                  <c:v>408604.46191339422</c:v>
                </c:pt>
                <c:pt idx="15">
                  <c:v>458261.25206209649</c:v>
                </c:pt>
                <c:pt idx="16">
                  <c:v>550271.88196886226</c:v>
                </c:pt>
                <c:pt idx="17">
                  <c:v>593678.77195178869</c:v>
                </c:pt>
                <c:pt idx="18">
                  <c:v>640075.8903193525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ED-404A-8B43-7FDE2F934E58}"/>
            </c:ext>
          </c:extLst>
        </c:ser>
        <c:ser>
          <c:idx val="4"/>
          <c:order val="4"/>
          <c:tx>
            <c:strRef>
              <c:f>'Fjölbýli-Sérbýli'!$G$6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'Fjölbýli-Sérbýli'!$G$7:$G$25</c:f>
              <c:numCache>
                <c:formatCode>_(* #,##0_);_(* \(#,##0\);_(* "-"_);_(@_)</c:formatCode>
                <c:ptCount val="19"/>
                <c:pt idx="0">
                  <c:v>218184.37489818942</c:v>
                </c:pt>
                <c:pt idx="1">
                  <c:v>239696.37005302016</c:v>
                </c:pt>
                <c:pt idx="2">
                  <c:v>251560.60467630389</c:v>
                </c:pt>
                <c:pt idx="3">
                  <c:v>224508.37037506845</c:v>
                </c:pt>
                <c:pt idx="4">
                  <c:v>217888.61880060175</c:v>
                </c:pt>
                <c:pt idx="5">
                  <c:v>228242.5462669268</c:v>
                </c:pt>
                <c:pt idx="6">
                  <c:v>240058.56148902894</c:v>
                </c:pt>
                <c:pt idx="7">
                  <c:v>258946.39012136342</c:v>
                </c:pt>
                <c:pt idx="8">
                  <c:v>286402.11232496472</c:v>
                </c:pt>
                <c:pt idx="9">
                  <c:v>305919.35391753807</c:v>
                </c:pt>
                <c:pt idx="10">
                  <c:v>337657.63730193733</c:v>
                </c:pt>
                <c:pt idx="11">
                  <c:v>402075.22603815794</c:v>
                </c:pt>
                <c:pt idx="12">
                  <c:v>427155.55320758664</c:v>
                </c:pt>
                <c:pt idx="13">
                  <c:v>439352.68646602414</c:v>
                </c:pt>
                <c:pt idx="14">
                  <c:v>472807.36663888628</c:v>
                </c:pt>
                <c:pt idx="15">
                  <c:v>544812.28961115249</c:v>
                </c:pt>
                <c:pt idx="16">
                  <c:v>660690.90822681598</c:v>
                </c:pt>
                <c:pt idx="17">
                  <c:v>695320.81453136471</c:v>
                </c:pt>
                <c:pt idx="18">
                  <c:v>737161.45101095759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ED-404A-8B43-7FDE2F934E58}"/>
            </c:ext>
          </c:extLst>
        </c:ser>
        <c:ser>
          <c:idx val="5"/>
          <c:order val="5"/>
          <c:tx>
            <c:strRef>
              <c:f>'Fjölbýli-Sérbýli'!$H$6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'Fjölbýli-Sérbýli'!$H$7:$H$25</c:f>
              <c:numCache>
                <c:formatCode>_(* #,##0_);_(* \(#,##0\);_(* "-"_);_(@_)</c:formatCode>
                <c:ptCount val="19"/>
                <c:pt idx="0">
                  <c:v>124660.17032790341</c:v>
                </c:pt>
                <c:pt idx="1">
                  <c:v>140029.46260184803</c:v>
                </c:pt>
                <c:pt idx="2">
                  <c:v>140202.44394737956</c:v>
                </c:pt>
                <c:pt idx="3">
                  <c:v>123103.75516417134</c:v>
                </c:pt>
                <c:pt idx="4">
                  <c:v>132085.73775583596</c:v>
                </c:pt>
                <c:pt idx="5">
                  <c:v>141544.75784138122</c:v>
                </c:pt>
                <c:pt idx="6">
                  <c:v>140455.63210725161</c:v>
                </c:pt>
                <c:pt idx="7">
                  <c:v>146954.0408195635</c:v>
                </c:pt>
                <c:pt idx="8">
                  <c:v>156878.20573010133</c:v>
                </c:pt>
                <c:pt idx="9">
                  <c:v>170529.95217673579</c:v>
                </c:pt>
                <c:pt idx="10">
                  <c:v>184586.76207038795</c:v>
                </c:pt>
                <c:pt idx="11">
                  <c:v>219368.97555167964</c:v>
                </c:pt>
                <c:pt idx="12">
                  <c:v>248186.42769697547</c:v>
                </c:pt>
                <c:pt idx="13">
                  <c:v>265600.07969802717</c:v>
                </c:pt>
                <c:pt idx="14">
                  <c:v>283848.12281260878</c:v>
                </c:pt>
                <c:pt idx="15">
                  <c:v>318731.57677097013</c:v>
                </c:pt>
                <c:pt idx="16">
                  <c:v>389876.70172440738</c:v>
                </c:pt>
                <c:pt idx="17">
                  <c:v>428824.21386801888</c:v>
                </c:pt>
                <c:pt idx="18">
                  <c:v>482108.79705929983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ED-404A-8B43-7FDE2F934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605391"/>
        <c:axId val="1480602895"/>
      </c:lineChart>
      <c:catAx>
        <c:axId val="1480605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80602895"/>
        <c:crosses val="autoZero"/>
        <c:auto val="1"/>
        <c:lblAlgn val="ctr"/>
        <c:lblOffset val="100"/>
        <c:noMultiLvlLbl val="0"/>
      </c:catAx>
      <c:valAx>
        <c:axId val="148060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80605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Fermetraverð í þéttbýliskjörnum Múlaþings samanborið við Austurland og Múlaþing sem heild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'Fjölbýli-Sérbýli'!$C$29</c:f>
              <c:strCache>
                <c:ptCount val="1"/>
                <c:pt idx="0">
                  <c:v>Egilsstaðir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'Fjölbýli-Sérbýli'!$C$30:$C$48</c:f>
              <c:numCache>
                <c:formatCode>_(* #,##0_);_(* \(#,##0\);_(* "-"_);_(@_)</c:formatCode>
                <c:ptCount val="19"/>
                <c:pt idx="0">
                  <c:v>154676.30885818589</c:v>
                </c:pt>
                <c:pt idx="1">
                  <c:v>156878.40927579926</c:v>
                </c:pt>
                <c:pt idx="2">
                  <c:v>156105.84180052715</c:v>
                </c:pt>
                <c:pt idx="3">
                  <c:v>138401.11391340898</c:v>
                </c:pt>
                <c:pt idx="4">
                  <c:v>151965.22190500909</c:v>
                </c:pt>
                <c:pt idx="5">
                  <c:v>144776.29739287769</c:v>
                </c:pt>
                <c:pt idx="6">
                  <c:v>136088.29934666399</c:v>
                </c:pt>
                <c:pt idx="7">
                  <c:v>146498.62853186339</c:v>
                </c:pt>
                <c:pt idx="8">
                  <c:v>157657.98213890317</c:v>
                </c:pt>
                <c:pt idx="9">
                  <c:v>169331.08298171585</c:v>
                </c:pt>
                <c:pt idx="10">
                  <c:v>173396.03088242919</c:v>
                </c:pt>
                <c:pt idx="11">
                  <c:v>184496.20020279518</c:v>
                </c:pt>
                <c:pt idx="12">
                  <c:v>217166.87223059707</c:v>
                </c:pt>
                <c:pt idx="13">
                  <c:v>230752.13642606445</c:v>
                </c:pt>
                <c:pt idx="14">
                  <c:v>251686.61201236653</c:v>
                </c:pt>
                <c:pt idx="15">
                  <c:v>302823.24500668905</c:v>
                </c:pt>
                <c:pt idx="16">
                  <c:v>377981.6595600436</c:v>
                </c:pt>
                <c:pt idx="17">
                  <c:v>385444.58221671131</c:v>
                </c:pt>
                <c:pt idx="18">
                  <c:v>422845.02068965527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2-470A-B0A0-ACB6F45C262F}"/>
            </c:ext>
          </c:extLst>
        </c:ser>
        <c:ser>
          <c:idx val="1"/>
          <c:order val="1"/>
          <c:tx>
            <c:strRef>
              <c:f>'Fjölbýli-Sérbýli'!$D$29</c:f>
              <c:strCache>
                <c:ptCount val="1"/>
                <c:pt idx="0">
                  <c:v>Seyðisfjörður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'Fjölbýli-Sérbýli'!$D$30:$D$48</c:f>
              <c:numCache>
                <c:formatCode>_(* #,##0_);_(* \(#,##0\);_(* "-"_);_(@_)</c:formatCode>
                <c:ptCount val="19"/>
                <c:pt idx="0">
                  <c:v>61614.42679261486</c:v>
                </c:pt>
                <c:pt idx="1">
                  <c:v>70853.01472631286</c:v>
                </c:pt>
                <c:pt idx="2">
                  <c:v>69973.358407773092</c:v>
                </c:pt>
                <c:pt idx="3">
                  <c:v>81519.925857275259</c:v>
                </c:pt>
                <c:pt idx="4">
                  <c:v>67095.81579598911</c:v>
                </c:pt>
                <c:pt idx="5">
                  <c:v>68716.467189434596</c:v>
                </c:pt>
                <c:pt idx="6">
                  <c:v>87260.038651492359</c:v>
                </c:pt>
                <c:pt idx="7">
                  <c:v>59686.017083201528</c:v>
                </c:pt>
                <c:pt idx="8">
                  <c:v>72123.503928335413</c:v>
                </c:pt>
                <c:pt idx="9">
                  <c:v>92776.594905764534</c:v>
                </c:pt>
                <c:pt idx="10">
                  <c:v>93394.375408763895</c:v>
                </c:pt>
                <c:pt idx="11">
                  <c:v>93995.323791979594</c:v>
                </c:pt>
                <c:pt idx="12">
                  <c:v>98487.781272683264</c:v>
                </c:pt>
                <c:pt idx="13">
                  <c:v>95969.570623948515</c:v>
                </c:pt>
                <c:pt idx="14">
                  <c:v>111273.05342227705</c:v>
                </c:pt>
                <c:pt idx="15">
                  <c:v>140026.466081627</c:v>
                </c:pt>
                <c:pt idx="16">
                  <c:v>199550.37710307483</c:v>
                </c:pt>
                <c:pt idx="17">
                  <c:v>223296.60976878338</c:v>
                </c:pt>
                <c:pt idx="18">
                  <c:v>276837.28340967937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F2-470A-B0A0-ACB6F45C262F}"/>
            </c:ext>
          </c:extLst>
        </c:ser>
        <c:ser>
          <c:idx val="2"/>
          <c:order val="2"/>
          <c:tx>
            <c:strRef>
              <c:f>'Fjölbýli-Sérbýli'!$E$29</c:f>
              <c:strCache>
                <c:ptCount val="1"/>
                <c:pt idx="0">
                  <c:v>Borgarfjörður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'Fjölbýli-Sérbýli'!$E$30:$E$48</c:f>
              <c:numCache>
                <c:formatCode>_(* #,##0_);_(* \(#,##0\);_(* "-"_);_(@_)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58131.720430107518</c:v>
                </c:pt>
                <c:pt idx="8">
                  <c:v>147355.00318674315</c:v>
                </c:pt>
                <c:pt idx="9">
                  <c:v>83333.333333333328</c:v>
                </c:pt>
                <c:pt idx="10">
                  <c:v>138888.88888888888</c:v>
                </c:pt>
                <c:pt idx="11">
                  <c:v>120108.880571623</c:v>
                </c:pt>
                <c:pt idx="12">
                  <c:v>0</c:v>
                </c:pt>
                <c:pt idx="13">
                  <c:v>97826.086956521744</c:v>
                </c:pt>
                <c:pt idx="14">
                  <c:v>134165.78108395325</c:v>
                </c:pt>
                <c:pt idx="15">
                  <c:v>113636.36363636365</c:v>
                </c:pt>
                <c:pt idx="16">
                  <c:v>363901.01892285299</c:v>
                </c:pt>
                <c:pt idx="17">
                  <c:v>0</c:v>
                </c:pt>
                <c:pt idx="18">
                  <c:v>306896.55172413791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F2-470A-B0A0-ACB6F45C262F}"/>
            </c:ext>
          </c:extLst>
        </c:ser>
        <c:ser>
          <c:idx val="3"/>
          <c:order val="3"/>
          <c:tx>
            <c:strRef>
              <c:f>'Fjölbýli-Sérbýli'!$F$29</c:f>
              <c:strCache>
                <c:ptCount val="1"/>
                <c:pt idx="0">
                  <c:v>Djúpivogur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'Fjölbýli-Sérbýli'!$F$30:$F$48</c:f>
              <c:numCache>
                <c:formatCode>_(* #,##0_);_(* \(#,##0\);_(* "-"_);_(@_)</c:formatCode>
                <c:ptCount val="19"/>
                <c:pt idx="0">
                  <c:v>57534.246575342462</c:v>
                </c:pt>
                <c:pt idx="1">
                  <c:v>47960.484384958567</c:v>
                </c:pt>
                <c:pt idx="2">
                  <c:v>60933.043724619885</c:v>
                </c:pt>
                <c:pt idx="3">
                  <c:v>69571.630632451008</c:v>
                </c:pt>
                <c:pt idx="4">
                  <c:v>46751.740139211135</c:v>
                </c:pt>
                <c:pt idx="5">
                  <c:v>60847.457627118645</c:v>
                </c:pt>
                <c:pt idx="6">
                  <c:v>67394.029850746258</c:v>
                </c:pt>
                <c:pt idx="7">
                  <c:v>0</c:v>
                </c:pt>
                <c:pt idx="8">
                  <c:v>64962.279966471084</c:v>
                </c:pt>
                <c:pt idx="9">
                  <c:v>97014.248116889008</c:v>
                </c:pt>
                <c:pt idx="10">
                  <c:v>92294.900221729491</c:v>
                </c:pt>
                <c:pt idx="11">
                  <c:v>93145.04193389244</c:v>
                </c:pt>
                <c:pt idx="12">
                  <c:v>146139.35969868174</c:v>
                </c:pt>
                <c:pt idx="13">
                  <c:v>132978.72340425535</c:v>
                </c:pt>
                <c:pt idx="14">
                  <c:v>118030.51317614425</c:v>
                </c:pt>
                <c:pt idx="15">
                  <c:v>171884.26420016604</c:v>
                </c:pt>
                <c:pt idx="16">
                  <c:v>216661.28511462707</c:v>
                </c:pt>
                <c:pt idx="17">
                  <c:v>189477.96886130053</c:v>
                </c:pt>
                <c:pt idx="18">
                  <c:v>322190.89810712845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F2-470A-B0A0-ACB6F45C2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1622511"/>
        <c:axId val="1451631247"/>
      </c:barChart>
      <c:lineChart>
        <c:grouping val="standard"/>
        <c:varyColors val="0"/>
        <c:ser>
          <c:idx val="4"/>
          <c:order val="4"/>
          <c:tx>
            <c:strRef>
              <c:f>'Fjölbýli-Sérbýli'!$G$29</c:f>
              <c:strCache>
                <c:ptCount val="1"/>
                <c:pt idx="0">
                  <c:v>Austurland</c:v>
                </c:pt>
              </c:strCache>
            </c:strRef>
          </c:tx>
          <c:spPr>
            <a:ln w="412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'Fjölbýli-Sérbýli'!$G$30:$G$48</c:f>
              <c:numCache>
                <c:formatCode>_(* #,##0_);_(* \(#,##0\);_(* "-"_);_(@_)</c:formatCode>
                <c:ptCount val="19"/>
                <c:pt idx="0">
                  <c:v>116510.54178826131</c:v>
                </c:pt>
                <c:pt idx="1">
                  <c:v>125572.72196957066</c:v>
                </c:pt>
                <c:pt idx="2">
                  <c:v>110027.84402019691</c:v>
                </c:pt>
                <c:pt idx="3">
                  <c:v>99658.126283964491</c:v>
                </c:pt>
                <c:pt idx="4">
                  <c:v>111082.27854277879</c:v>
                </c:pt>
                <c:pt idx="5">
                  <c:v>113617.7695917204</c:v>
                </c:pt>
                <c:pt idx="6">
                  <c:v>116925.6749910497</c:v>
                </c:pt>
                <c:pt idx="7">
                  <c:v>120585.61488335568</c:v>
                </c:pt>
                <c:pt idx="8">
                  <c:v>124541.84767185494</c:v>
                </c:pt>
                <c:pt idx="9">
                  <c:v>136879.47331038621</c:v>
                </c:pt>
                <c:pt idx="10">
                  <c:v>147066.0419326697</c:v>
                </c:pt>
                <c:pt idx="11">
                  <c:v>155716.63857162517</c:v>
                </c:pt>
                <c:pt idx="12">
                  <c:v>169958.4340168059</c:v>
                </c:pt>
                <c:pt idx="13">
                  <c:v>177136.08891053597</c:v>
                </c:pt>
                <c:pt idx="14">
                  <c:v>191980.10603350971</c:v>
                </c:pt>
                <c:pt idx="15">
                  <c:v>212624.68156946683</c:v>
                </c:pt>
                <c:pt idx="16">
                  <c:v>288102.03297767829</c:v>
                </c:pt>
                <c:pt idx="17">
                  <c:v>317001.3649667906</c:v>
                </c:pt>
                <c:pt idx="18">
                  <c:v>353774.7896667376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F2-470A-B0A0-ACB6F45C262F}"/>
            </c:ext>
          </c:extLst>
        </c:ser>
        <c:ser>
          <c:idx val="5"/>
          <c:order val="5"/>
          <c:tx>
            <c:strRef>
              <c:f>'Fjölbýli-Sérbýli'!$H$29</c:f>
              <c:strCache>
                <c:ptCount val="1"/>
                <c:pt idx="0">
                  <c:v>Múlaþing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'Fjölbýli-Sérbýli'!$H$30:$H$48</c:f>
              <c:numCache>
                <c:formatCode>_(* #,##0_);_(* \(#,##0\);_(* "-"_);_(@_)</c:formatCode>
                <c:ptCount val="19"/>
                <c:pt idx="0">
                  <c:v>147502.52449830042</c:v>
                </c:pt>
                <c:pt idx="1">
                  <c:v>140493.48443543669</c:v>
                </c:pt>
                <c:pt idx="2">
                  <c:v>125000.5905104963</c:v>
                </c:pt>
                <c:pt idx="3">
                  <c:v>116358.93246187364</c:v>
                </c:pt>
                <c:pt idx="4">
                  <c:v>134979.84172017322</c:v>
                </c:pt>
                <c:pt idx="5">
                  <c:v>130230.37284025463</c:v>
                </c:pt>
                <c:pt idx="6">
                  <c:v>125246.62044511981</c:v>
                </c:pt>
                <c:pt idx="7">
                  <c:v>131500.73851987394</c:v>
                </c:pt>
                <c:pt idx="8">
                  <c:v>137183.40344762511</c:v>
                </c:pt>
                <c:pt idx="9">
                  <c:v>151398.09916999959</c:v>
                </c:pt>
                <c:pt idx="10">
                  <c:v>162879.96068313069</c:v>
                </c:pt>
                <c:pt idx="11">
                  <c:v>168765.26505095477</c:v>
                </c:pt>
                <c:pt idx="12">
                  <c:v>191824.18100400674</c:v>
                </c:pt>
                <c:pt idx="13">
                  <c:v>206934.89827141337</c:v>
                </c:pt>
                <c:pt idx="14">
                  <c:v>224520.59932898486</c:v>
                </c:pt>
                <c:pt idx="15">
                  <c:v>254079.21864767195</c:v>
                </c:pt>
                <c:pt idx="16">
                  <c:v>344333.30708041275</c:v>
                </c:pt>
                <c:pt idx="17">
                  <c:v>344560.23820430605</c:v>
                </c:pt>
                <c:pt idx="18">
                  <c:v>405377.13901172875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F2-470A-B0A0-ACB6F45C2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622511"/>
        <c:axId val="1451631247"/>
      </c:lineChart>
      <c:catAx>
        <c:axId val="145162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51631247"/>
        <c:crosses val="autoZero"/>
        <c:auto val="1"/>
        <c:lblAlgn val="ctr"/>
        <c:lblOffset val="100"/>
        <c:noMultiLvlLbl val="0"/>
      </c:catAx>
      <c:valAx>
        <c:axId val="145163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51622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Fermetraverð í þéttbýliskjörnum Fjarðabyggðar samanborið við Austurland og Fjarðabyggð sem heild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'Fjölbýli-Sérbýli'!$C$52</c:f>
              <c:strCache>
                <c:ptCount val="1"/>
                <c:pt idx="0">
                  <c:v>Reyðarfjörður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'Fjölbýli-Sérbýli'!$C$53:$C$71</c:f>
              <c:numCache>
                <c:formatCode>_(* #,##0_);_(* \(#,##0\);_(* "-"_);_(@_)</c:formatCode>
                <c:ptCount val="19"/>
                <c:pt idx="0">
                  <c:v>152396.55341873338</c:v>
                </c:pt>
                <c:pt idx="1">
                  <c:v>141435.60753516239</c:v>
                </c:pt>
                <c:pt idx="2">
                  <c:v>139577.63975155281</c:v>
                </c:pt>
                <c:pt idx="3">
                  <c:v>112387.56246529707</c:v>
                </c:pt>
                <c:pt idx="4">
                  <c:v>116231.22345384855</c:v>
                </c:pt>
                <c:pt idx="5">
                  <c:v>125947.99462675113</c:v>
                </c:pt>
                <c:pt idx="6">
                  <c:v>134694.74413969408</c:v>
                </c:pt>
                <c:pt idx="7">
                  <c:v>131642.48098303098</c:v>
                </c:pt>
                <c:pt idx="8">
                  <c:v>127819.72850678733</c:v>
                </c:pt>
                <c:pt idx="9">
                  <c:v>141582.05784628791</c:v>
                </c:pt>
                <c:pt idx="10">
                  <c:v>162933.44945206473</c:v>
                </c:pt>
                <c:pt idx="11">
                  <c:v>175329.79055954987</c:v>
                </c:pt>
                <c:pt idx="12">
                  <c:v>183654.68125759944</c:v>
                </c:pt>
                <c:pt idx="13">
                  <c:v>180693.35288591529</c:v>
                </c:pt>
                <c:pt idx="14">
                  <c:v>209263.52909263526</c:v>
                </c:pt>
                <c:pt idx="15">
                  <c:v>226655.28964196105</c:v>
                </c:pt>
                <c:pt idx="16">
                  <c:v>291527.06463371619</c:v>
                </c:pt>
                <c:pt idx="17">
                  <c:v>346825.65914927155</c:v>
                </c:pt>
                <c:pt idx="18">
                  <c:v>491417.38378181483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5-4374-81E8-BE6F5AE0C02E}"/>
            </c:ext>
          </c:extLst>
        </c:ser>
        <c:ser>
          <c:idx val="1"/>
          <c:order val="1"/>
          <c:tx>
            <c:strRef>
              <c:f>'Fjölbýli-Sérbýli'!$D$52</c:f>
              <c:strCache>
                <c:ptCount val="1"/>
                <c:pt idx="0">
                  <c:v>Eskifjörður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'Fjölbýli-Sérbýli'!$D$53:$D$71</c:f>
              <c:numCache>
                <c:formatCode>_(* #,##0_);_(* \(#,##0\);_(* "-"_);_(@_)</c:formatCode>
                <c:ptCount val="19"/>
                <c:pt idx="0">
                  <c:v>118417.32729331823</c:v>
                </c:pt>
                <c:pt idx="1">
                  <c:v>127914.7818473661</c:v>
                </c:pt>
                <c:pt idx="2">
                  <c:v>128395.81120048567</c:v>
                </c:pt>
                <c:pt idx="3">
                  <c:v>89917.920656634742</c:v>
                </c:pt>
                <c:pt idx="4">
                  <c:v>177488.37209302327</c:v>
                </c:pt>
                <c:pt idx="5">
                  <c:v>95939.933259176847</c:v>
                </c:pt>
                <c:pt idx="6">
                  <c:v>111292.35760634464</c:v>
                </c:pt>
                <c:pt idx="7">
                  <c:v>103404.00091975166</c:v>
                </c:pt>
                <c:pt idx="8">
                  <c:v>103064.07196621993</c:v>
                </c:pt>
                <c:pt idx="9">
                  <c:v>108536.01060434974</c:v>
                </c:pt>
                <c:pt idx="10">
                  <c:v>121823.74747247809</c:v>
                </c:pt>
                <c:pt idx="11">
                  <c:v>125972.11328976034</c:v>
                </c:pt>
                <c:pt idx="12">
                  <c:v>155033.33598958747</c:v>
                </c:pt>
                <c:pt idx="13">
                  <c:v>150304.49391012182</c:v>
                </c:pt>
                <c:pt idx="14">
                  <c:v>143881.93933447797</c:v>
                </c:pt>
                <c:pt idx="15">
                  <c:v>175173.18644384277</c:v>
                </c:pt>
                <c:pt idx="16">
                  <c:v>246440.6080198088</c:v>
                </c:pt>
                <c:pt idx="17">
                  <c:v>283787.75316830515</c:v>
                </c:pt>
                <c:pt idx="18">
                  <c:v>315643.73757455265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5-4374-81E8-BE6F5AE0C02E}"/>
            </c:ext>
          </c:extLst>
        </c:ser>
        <c:ser>
          <c:idx val="2"/>
          <c:order val="2"/>
          <c:tx>
            <c:strRef>
              <c:f>'Fjölbýli-Sérbýli'!$E$52</c:f>
              <c:strCache>
                <c:ptCount val="1"/>
                <c:pt idx="0">
                  <c:v>Neskaupstaður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'Fjölbýli-Sérbýli'!$E$53:$E$71</c:f>
              <c:numCache>
                <c:formatCode>_(* #,##0_);_(* \(#,##0\);_(* "-"_);_(@_)</c:formatCode>
                <c:ptCount val="19"/>
                <c:pt idx="0">
                  <c:v>88937.343517256697</c:v>
                </c:pt>
                <c:pt idx="1">
                  <c:v>104060.7729700756</c:v>
                </c:pt>
                <c:pt idx="2">
                  <c:v>106371.64339419977</c:v>
                </c:pt>
                <c:pt idx="3">
                  <c:v>97813.686208350919</c:v>
                </c:pt>
                <c:pt idx="4">
                  <c:v>98767.973707034267</c:v>
                </c:pt>
                <c:pt idx="5">
                  <c:v>97997.766860205447</c:v>
                </c:pt>
                <c:pt idx="6">
                  <c:v>131616.45175090141</c:v>
                </c:pt>
                <c:pt idx="7">
                  <c:v>128240.42792792793</c:v>
                </c:pt>
                <c:pt idx="8">
                  <c:v>109999.3446705331</c:v>
                </c:pt>
                <c:pt idx="9">
                  <c:v>130054.02010050253</c:v>
                </c:pt>
                <c:pt idx="10">
                  <c:v>118884.61307197399</c:v>
                </c:pt>
                <c:pt idx="11">
                  <c:v>134519.69909473413</c:v>
                </c:pt>
                <c:pt idx="12">
                  <c:v>158529.95834668374</c:v>
                </c:pt>
                <c:pt idx="13">
                  <c:v>183211.29173720605</c:v>
                </c:pt>
                <c:pt idx="14">
                  <c:v>174954.66483241619</c:v>
                </c:pt>
                <c:pt idx="15">
                  <c:v>189655.97540907247</c:v>
                </c:pt>
                <c:pt idx="16">
                  <c:v>263119.15801869432</c:v>
                </c:pt>
                <c:pt idx="17">
                  <c:v>308519.83330760908</c:v>
                </c:pt>
                <c:pt idx="18">
                  <c:v>323901.54374821018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F5-4374-81E8-BE6F5AE0C02E}"/>
            </c:ext>
          </c:extLst>
        </c:ser>
        <c:ser>
          <c:idx val="3"/>
          <c:order val="3"/>
          <c:tx>
            <c:strRef>
              <c:f>'Fjölbýli-Sérbýli'!$F$52</c:f>
              <c:strCache>
                <c:ptCount val="1"/>
                <c:pt idx="0">
                  <c:v>Fáskrúðsfjörður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'Fjölbýli-Sérbýli'!$F$53:$F$71</c:f>
              <c:numCache>
                <c:formatCode>_(* #,##0_);_(* \(#,##0\);_(* "-"_);_(@_)</c:formatCode>
                <c:ptCount val="19"/>
                <c:pt idx="0">
                  <c:v>74095.750907175461</c:v>
                </c:pt>
                <c:pt idx="1">
                  <c:v>80218.372235530056</c:v>
                </c:pt>
                <c:pt idx="2">
                  <c:v>93040.336668254735</c:v>
                </c:pt>
                <c:pt idx="3">
                  <c:v>116297.64065335752</c:v>
                </c:pt>
                <c:pt idx="4">
                  <c:v>88350.785340314134</c:v>
                </c:pt>
                <c:pt idx="5">
                  <c:v>90063.501897312788</c:v>
                </c:pt>
                <c:pt idx="6">
                  <c:v>101650.70007369196</c:v>
                </c:pt>
                <c:pt idx="7">
                  <c:v>72962.315674494821</c:v>
                </c:pt>
                <c:pt idx="8">
                  <c:v>132769.30189551553</c:v>
                </c:pt>
                <c:pt idx="9">
                  <c:v>100863.81754881676</c:v>
                </c:pt>
                <c:pt idx="10">
                  <c:v>98268.79271070614</c:v>
                </c:pt>
                <c:pt idx="11">
                  <c:v>108221.50239086841</c:v>
                </c:pt>
                <c:pt idx="12">
                  <c:v>121722.84644194755</c:v>
                </c:pt>
                <c:pt idx="13">
                  <c:v>134661.41732283463</c:v>
                </c:pt>
                <c:pt idx="14">
                  <c:v>152683.15445636955</c:v>
                </c:pt>
                <c:pt idx="15">
                  <c:v>185417.97611565053</c:v>
                </c:pt>
                <c:pt idx="16">
                  <c:v>234693.27854417375</c:v>
                </c:pt>
                <c:pt idx="17">
                  <c:v>258511.03628881407</c:v>
                </c:pt>
                <c:pt idx="18">
                  <c:v>245726.37020501669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5-4374-81E8-BE6F5AE0C02E}"/>
            </c:ext>
          </c:extLst>
        </c:ser>
        <c:ser>
          <c:idx val="4"/>
          <c:order val="4"/>
          <c:tx>
            <c:strRef>
              <c:f>'Fjölbýli-Sérbýli'!$G$52</c:f>
              <c:strCache>
                <c:ptCount val="1"/>
                <c:pt idx="0">
                  <c:v>Stöðvarfjörður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'Fjölbýli-Sérbýli'!$G$53:$G$71</c:f>
              <c:numCache>
                <c:formatCode>_(* #,##0_);_(* \(#,##0\);_(* "-"_);_(@_)</c:formatCode>
                <c:ptCount val="19"/>
                <c:pt idx="0">
                  <c:v>62024.50032237266</c:v>
                </c:pt>
                <c:pt idx="1">
                  <c:v>43354.655294953809</c:v>
                </c:pt>
                <c:pt idx="2">
                  <c:v>59767.009961168333</c:v>
                </c:pt>
                <c:pt idx="3">
                  <c:v>0</c:v>
                </c:pt>
                <c:pt idx="4">
                  <c:v>54500.292226767975</c:v>
                </c:pt>
                <c:pt idx="5">
                  <c:v>40768.782760629008</c:v>
                </c:pt>
                <c:pt idx="6">
                  <c:v>51364.942528735643</c:v>
                </c:pt>
                <c:pt idx="7">
                  <c:v>76168.978562421195</c:v>
                </c:pt>
                <c:pt idx="8">
                  <c:v>77637.969094922737</c:v>
                </c:pt>
                <c:pt idx="9">
                  <c:v>0</c:v>
                </c:pt>
                <c:pt idx="10">
                  <c:v>0</c:v>
                </c:pt>
                <c:pt idx="11">
                  <c:v>69605.216148624517</c:v>
                </c:pt>
                <c:pt idx="12">
                  <c:v>73737.290915054124</c:v>
                </c:pt>
                <c:pt idx="13">
                  <c:v>59016.393442622946</c:v>
                </c:pt>
                <c:pt idx="14">
                  <c:v>56659.765355417534</c:v>
                </c:pt>
                <c:pt idx="15">
                  <c:v>97007.373138643932</c:v>
                </c:pt>
                <c:pt idx="16">
                  <c:v>92085.427135678387</c:v>
                </c:pt>
                <c:pt idx="17">
                  <c:v>149338.69077515486</c:v>
                </c:pt>
                <c:pt idx="18">
                  <c:v>186464.87721302113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F5-4374-81E8-BE6F5AE0C02E}"/>
            </c:ext>
          </c:extLst>
        </c:ser>
        <c:ser>
          <c:idx val="5"/>
          <c:order val="5"/>
          <c:tx>
            <c:strRef>
              <c:f>'Fjölbýli-Sérbýli'!$H$52</c:f>
              <c:strCache>
                <c:ptCount val="1"/>
                <c:pt idx="0">
                  <c:v>Breiðdalsvík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'Fjölbýli-Sérbýli'!$H$53:$H$71</c:f>
              <c:numCache>
                <c:formatCode>_(* #,##0_);_(* \(#,##0\);_(* "-"_);_(@_)</c:formatCode>
                <c:ptCount val="19"/>
                <c:pt idx="0">
                  <c:v>42492.917847025492</c:v>
                </c:pt>
                <c:pt idx="1">
                  <c:v>44524.669073405537</c:v>
                </c:pt>
                <c:pt idx="2">
                  <c:v>26892.430278884462</c:v>
                </c:pt>
                <c:pt idx="3">
                  <c:v>43670.886075949369</c:v>
                </c:pt>
                <c:pt idx="4">
                  <c:v>49922.746781115886</c:v>
                </c:pt>
                <c:pt idx="5">
                  <c:v>19259.259259259259</c:v>
                </c:pt>
                <c:pt idx="6">
                  <c:v>60868.902439024394</c:v>
                </c:pt>
                <c:pt idx="7">
                  <c:v>31446.540880503147</c:v>
                </c:pt>
                <c:pt idx="8">
                  <c:v>29699.628754640569</c:v>
                </c:pt>
                <c:pt idx="9">
                  <c:v>0</c:v>
                </c:pt>
                <c:pt idx="10">
                  <c:v>97500</c:v>
                </c:pt>
                <c:pt idx="11">
                  <c:v>138518.51851851851</c:v>
                </c:pt>
                <c:pt idx="12">
                  <c:v>61484.356051418872</c:v>
                </c:pt>
                <c:pt idx="13">
                  <c:v>80558.325024925231</c:v>
                </c:pt>
                <c:pt idx="14">
                  <c:v>73234.200743494424</c:v>
                </c:pt>
                <c:pt idx="15">
                  <c:v>78603.040215508954</c:v>
                </c:pt>
                <c:pt idx="16">
                  <c:v>131504.52488687783</c:v>
                </c:pt>
                <c:pt idx="17">
                  <c:v>220209.88490182805</c:v>
                </c:pt>
                <c:pt idx="18">
                  <c:v>177558.19158460162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F5-4374-81E8-BE6F5AE0C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98346239"/>
        <c:axId val="1298347071"/>
      </c:barChart>
      <c:lineChart>
        <c:grouping val="standard"/>
        <c:varyColors val="0"/>
        <c:ser>
          <c:idx val="6"/>
          <c:order val="6"/>
          <c:tx>
            <c:strRef>
              <c:f>'Fjölbýli-Sérbýli'!$I$52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'Fjölbýli-Sérbýli'!$I$53:$I$71</c:f>
              <c:numCache>
                <c:formatCode>_(* #,##0_);_(* \(#,##0\);_(* "-"_);_(@_)</c:formatCode>
                <c:ptCount val="19"/>
                <c:pt idx="0">
                  <c:v>116510.54178826131</c:v>
                </c:pt>
                <c:pt idx="1">
                  <c:v>125572.72196957066</c:v>
                </c:pt>
                <c:pt idx="2">
                  <c:v>110027.84402019691</c:v>
                </c:pt>
                <c:pt idx="3">
                  <c:v>99658.126283964491</c:v>
                </c:pt>
                <c:pt idx="4">
                  <c:v>111082.27854277879</c:v>
                </c:pt>
                <c:pt idx="5">
                  <c:v>113617.7695917204</c:v>
                </c:pt>
                <c:pt idx="6">
                  <c:v>116925.6749910497</c:v>
                </c:pt>
                <c:pt idx="7">
                  <c:v>120585.61488335568</c:v>
                </c:pt>
                <c:pt idx="8">
                  <c:v>124541.84767185494</c:v>
                </c:pt>
                <c:pt idx="9">
                  <c:v>136879.47331038621</c:v>
                </c:pt>
                <c:pt idx="10">
                  <c:v>147066.0419326697</c:v>
                </c:pt>
                <c:pt idx="11">
                  <c:v>155716.63857162517</c:v>
                </c:pt>
                <c:pt idx="12">
                  <c:v>169958.4340168059</c:v>
                </c:pt>
                <c:pt idx="13">
                  <c:v>177136.08891053597</c:v>
                </c:pt>
                <c:pt idx="14">
                  <c:v>191980.10603350971</c:v>
                </c:pt>
                <c:pt idx="15">
                  <c:v>212624.68156946683</c:v>
                </c:pt>
                <c:pt idx="16">
                  <c:v>288102.03297767829</c:v>
                </c:pt>
                <c:pt idx="17">
                  <c:v>317001.3649667906</c:v>
                </c:pt>
                <c:pt idx="18">
                  <c:v>353774.7896667376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F5-4374-81E8-BE6F5AE0C02E}"/>
            </c:ext>
          </c:extLst>
        </c:ser>
        <c:ser>
          <c:idx val="7"/>
          <c:order val="7"/>
          <c:tx>
            <c:strRef>
              <c:f>'Fjölbýli-Sérbýli'!$J$52</c:f>
              <c:strCache>
                <c:ptCount val="1"/>
                <c:pt idx="0">
                  <c:v>Fjarðabyggð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'Fjölbýli-Sérbýli'!$J$53:$J$71</c:f>
              <c:numCache>
                <c:formatCode>_(* #,##0_);_(* \(#,##0\);_(* "-"_);_(@_)</c:formatCode>
                <c:ptCount val="19"/>
                <c:pt idx="0">
                  <c:v>107526.34126747071</c:v>
                </c:pt>
                <c:pt idx="1">
                  <c:v>117205.47007083699</c:v>
                </c:pt>
                <c:pt idx="2">
                  <c:v>102445.97290047457</c:v>
                </c:pt>
                <c:pt idx="3">
                  <c:v>100239.46666666666</c:v>
                </c:pt>
                <c:pt idx="4">
                  <c:v>96624.072547403164</c:v>
                </c:pt>
                <c:pt idx="5">
                  <c:v>97556.501488890543</c:v>
                </c:pt>
                <c:pt idx="6">
                  <c:v>119408.73579545457</c:v>
                </c:pt>
                <c:pt idx="7">
                  <c:v>107801.70013190681</c:v>
                </c:pt>
                <c:pt idx="8">
                  <c:v>112869.41943350217</c:v>
                </c:pt>
                <c:pt idx="9">
                  <c:v>123659.96595781356</c:v>
                </c:pt>
                <c:pt idx="10">
                  <c:v>132750.51512851103</c:v>
                </c:pt>
                <c:pt idx="11">
                  <c:v>144671.18695573727</c:v>
                </c:pt>
                <c:pt idx="12">
                  <c:v>148034.53832685127</c:v>
                </c:pt>
                <c:pt idx="13">
                  <c:v>161125.46688905073</c:v>
                </c:pt>
                <c:pt idx="14">
                  <c:v>166133.48153387563</c:v>
                </c:pt>
                <c:pt idx="15">
                  <c:v>191997.8080556528</c:v>
                </c:pt>
                <c:pt idx="16">
                  <c:v>245519.79020979026</c:v>
                </c:pt>
                <c:pt idx="17">
                  <c:v>302124.52987881331</c:v>
                </c:pt>
                <c:pt idx="18">
                  <c:v>328499.13612404763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4F5-4374-81E8-BE6F5AE0C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346239"/>
        <c:axId val="1298347071"/>
      </c:lineChart>
      <c:catAx>
        <c:axId val="129834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98347071"/>
        <c:crosses val="autoZero"/>
        <c:auto val="1"/>
        <c:lblAlgn val="ctr"/>
        <c:lblOffset val="100"/>
        <c:noMultiLvlLbl val="0"/>
      </c:catAx>
      <c:valAx>
        <c:axId val="129834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98346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Þróun í fjölda kaupsamninga frá 2001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Úrvinnsla!$P$5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Úrvinnsla!$P$6:$P$29</c:f>
              <c:numCache>
                <c:formatCode>General</c:formatCode>
                <c:ptCount val="24"/>
                <c:pt idx="0">
                  <c:v>100</c:v>
                </c:pt>
                <c:pt idx="1">
                  <c:v>109.89583333333333</c:v>
                </c:pt>
                <c:pt idx="2">
                  <c:v>192.1875</c:v>
                </c:pt>
                <c:pt idx="3">
                  <c:v>214.0625</c:v>
                </c:pt>
                <c:pt idx="4">
                  <c:v>282.29166666666663</c:v>
                </c:pt>
                <c:pt idx="5">
                  <c:v>248.95833333333334</c:v>
                </c:pt>
                <c:pt idx="6">
                  <c:v>142.1875</c:v>
                </c:pt>
                <c:pt idx="7">
                  <c:v>65.625</c:v>
                </c:pt>
                <c:pt idx="8">
                  <c:v>38.020833333333329</c:v>
                </c:pt>
                <c:pt idx="9">
                  <c:v>47.395833333333329</c:v>
                </c:pt>
                <c:pt idx="10">
                  <c:v>54.166666666666664</c:v>
                </c:pt>
                <c:pt idx="11">
                  <c:v>63.020833333333336</c:v>
                </c:pt>
                <c:pt idx="12">
                  <c:v>71.875</c:v>
                </c:pt>
                <c:pt idx="13">
                  <c:v>70.3125</c:v>
                </c:pt>
                <c:pt idx="14">
                  <c:v>97.395833333333343</c:v>
                </c:pt>
                <c:pt idx="15">
                  <c:v>73.958333333333343</c:v>
                </c:pt>
                <c:pt idx="16">
                  <c:v>94.270833333333343</c:v>
                </c:pt>
                <c:pt idx="17">
                  <c:v>123.95833333333333</c:v>
                </c:pt>
                <c:pt idx="18">
                  <c:v>127.08333333333333</c:v>
                </c:pt>
                <c:pt idx="19">
                  <c:v>139.0625</c:v>
                </c:pt>
                <c:pt idx="20">
                  <c:v>147.91666666666669</c:v>
                </c:pt>
                <c:pt idx="21">
                  <c:v>133.85416666666669</c:v>
                </c:pt>
                <c:pt idx="22">
                  <c:v>135.41666666666669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C3-4566-9422-84B604618D0C}"/>
            </c:ext>
          </c:extLst>
        </c:ser>
        <c:ser>
          <c:idx val="1"/>
          <c:order val="1"/>
          <c:tx>
            <c:strRef>
              <c:f>Úrvinnsla!$Q$5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Úrvinnsla!$Q$6:$Q$29</c:f>
              <c:numCache>
                <c:formatCode>General</c:formatCode>
                <c:ptCount val="24"/>
                <c:pt idx="0">
                  <c:v>100</c:v>
                </c:pt>
                <c:pt idx="1">
                  <c:v>108.80694804205393</c:v>
                </c:pt>
                <c:pt idx="2">
                  <c:v>128.73685814414139</c:v>
                </c:pt>
                <c:pt idx="3">
                  <c:v>154.18253847325917</c:v>
                </c:pt>
                <c:pt idx="4">
                  <c:v>146.57930824318146</c:v>
                </c:pt>
                <c:pt idx="5">
                  <c:v>113.59134542130123</c:v>
                </c:pt>
                <c:pt idx="6">
                  <c:v>126.45131799481943</c:v>
                </c:pt>
                <c:pt idx="7">
                  <c:v>36.142008227944537</c:v>
                </c:pt>
                <c:pt idx="8">
                  <c:v>14.62745695566052</c:v>
                </c:pt>
                <c:pt idx="9">
                  <c:v>27.761694347097364</c:v>
                </c:pt>
                <c:pt idx="10">
                  <c:v>51.531311900045708</c:v>
                </c:pt>
                <c:pt idx="11">
                  <c:v>61.679110163035197</c:v>
                </c:pt>
                <c:pt idx="12">
                  <c:v>70.120371781197619</c:v>
                </c:pt>
                <c:pt idx="13">
                  <c:v>78.333079384427847</c:v>
                </c:pt>
                <c:pt idx="14">
                  <c:v>96.145055614810303</c:v>
                </c:pt>
                <c:pt idx="15">
                  <c:v>105.69861343897608</c:v>
                </c:pt>
                <c:pt idx="16">
                  <c:v>97.181167149169596</c:v>
                </c:pt>
                <c:pt idx="17">
                  <c:v>107.16135913454212</c:v>
                </c:pt>
                <c:pt idx="18">
                  <c:v>101.23419168063386</c:v>
                </c:pt>
                <c:pt idx="19">
                  <c:v>128.72162120981258</c:v>
                </c:pt>
                <c:pt idx="20">
                  <c:v>137.08669815633095</c:v>
                </c:pt>
                <c:pt idx="21">
                  <c:v>99.695261313423742</c:v>
                </c:pt>
                <c:pt idx="22">
                  <c:v>89.7150693280512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C3-4566-9422-84B604618D0C}"/>
            </c:ext>
          </c:extLst>
        </c:ser>
        <c:ser>
          <c:idx val="2"/>
          <c:order val="2"/>
          <c:tx>
            <c:strRef>
              <c:f>Úrvinnsla!$R$5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Úrvinnsla!$R$6:$R$29</c:f>
              <c:numCache>
                <c:formatCode>General</c:formatCode>
                <c:ptCount val="24"/>
                <c:pt idx="0">
                  <c:v>100</c:v>
                </c:pt>
                <c:pt idx="1">
                  <c:v>107.08527789563004</c:v>
                </c:pt>
                <c:pt idx="2">
                  <c:v>126.75010606703437</c:v>
                </c:pt>
                <c:pt idx="3">
                  <c:v>152.16376750106068</c:v>
                </c:pt>
                <c:pt idx="4">
                  <c:v>167.64955451845566</c:v>
                </c:pt>
                <c:pt idx="5">
                  <c:v>125.66822231650403</c:v>
                </c:pt>
                <c:pt idx="6">
                  <c:v>126.73949936359779</c:v>
                </c:pt>
                <c:pt idx="7">
                  <c:v>41.92829868476877</c:v>
                </c:pt>
                <c:pt idx="8">
                  <c:v>18.752651675859141</c:v>
                </c:pt>
                <c:pt idx="9">
                  <c:v>29.05176071277047</c:v>
                </c:pt>
                <c:pt idx="10">
                  <c:v>47.921086126431902</c:v>
                </c:pt>
                <c:pt idx="11">
                  <c:v>57.711073398387782</c:v>
                </c:pt>
                <c:pt idx="12">
                  <c:v>67.384386932541361</c:v>
                </c:pt>
                <c:pt idx="13">
                  <c:v>75.912176495545182</c:v>
                </c:pt>
                <c:pt idx="14">
                  <c:v>95.142129826050052</c:v>
                </c:pt>
                <c:pt idx="15">
                  <c:v>106.9898175647009</c:v>
                </c:pt>
                <c:pt idx="16">
                  <c:v>105.71701315231226</c:v>
                </c:pt>
                <c:pt idx="17">
                  <c:v>113.49172677131946</c:v>
                </c:pt>
                <c:pt idx="18">
                  <c:v>109.74756045820959</c:v>
                </c:pt>
                <c:pt idx="19">
                  <c:v>137.77047093763258</c:v>
                </c:pt>
                <c:pt idx="20">
                  <c:v>157.24437844717863</c:v>
                </c:pt>
                <c:pt idx="21">
                  <c:v>118.32838353839628</c:v>
                </c:pt>
                <c:pt idx="22">
                  <c:v>102.38650827322869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C3-4566-9422-84B604618D0C}"/>
            </c:ext>
          </c:extLst>
        </c:ser>
        <c:ser>
          <c:idx val="3"/>
          <c:order val="3"/>
          <c:tx>
            <c:strRef>
              <c:f>Úrvinnsla!$S$5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Úrvinnsla!$S$6:$S$29</c:f>
              <c:numCache>
                <c:formatCode>General</c:formatCode>
                <c:ptCount val="24"/>
                <c:pt idx="0">
                  <c:v>100</c:v>
                </c:pt>
                <c:pt idx="1">
                  <c:v>103.1413612565445</c:v>
                </c:pt>
                <c:pt idx="2">
                  <c:v>122.19895287958116</c:v>
                </c:pt>
                <c:pt idx="3">
                  <c:v>147.5392670157068</c:v>
                </c:pt>
                <c:pt idx="4">
                  <c:v>215.91623036649216</c:v>
                </c:pt>
                <c:pt idx="5">
                  <c:v>153.33333333333334</c:v>
                </c:pt>
                <c:pt idx="6">
                  <c:v>127.3996509598604</c:v>
                </c:pt>
                <c:pt idx="7">
                  <c:v>55.183246073298434</c:v>
                </c:pt>
                <c:pt idx="8">
                  <c:v>28.202443280977313</c:v>
                </c:pt>
                <c:pt idx="9">
                  <c:v>32.00698080279232</c:v>
                </c:pt>
                <c:pt idx="10">
                  <c:v>39.650959860383942</c:v>
                </c:pt>
                <c:pt idx="11">
                  <c:v>48.62129144851658</c:v>
                </c:pt>
                <c:pt idx="12">
                  <c:v>61.116928446771382</c:v>
                </c:pt>
                <c:pt idx="13">
                  <c:v>70.366492146596855</c:v>
                </c:pt>
                <c:pt idx="14">
                  <c:v>92.84467713787086</c:v>
                </c:pt>
                <c:pt idx="15">
                  <c:v>109.94764397905759</c:v>
                </c:pt>
                <c:pt idx="16">
                  <c:v>125.27050610820245</c:v>
                </c:pt>
                <c:pt idx="17">
                  <c:v>127.99301919720767</c:v>
                </c:pt>
                <c:pt idx="18">
                  <c:v>129.24956369982547</c:v>
                </c:pt>
                <c:pt idx="19">
                  <c:v>158.49912739965094</c:v>
                </c:pt>
                <c:pt idx="20">
                  <c:v>203.42059336823738</c:v>
                </c:pt>
                <c:pt idx="21">
                  <c:v>161.01221640488657</c:v>
                </c:pt>
                <c:pt idx="22">
                  <c:v>131.41361256544505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C3-4566-9422-84B604618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264496"/>
        <c:axId val="2007257424"/>
      </c:lineChart>
      <c:catAx>
        <c:axId val="200726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07257424"/>
        <c:crosses val="autoZero"/>
        <c:auto val="1"/>
        <c:lblAlgn val="ctr"/>
        <c:lblOffset val="100"/>
        <c:noMultiLvlLbl val="0"/>
      </c:catAx>
      <c:valAx>
        <c:axId val="200725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0726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Meðalfasteignaverð sem hlutfall af meðal launatekjum</a:t>
            </a:r>
            <a:r>
              <a:rPr lang="is-IS" baseline="0"/>
              <a:t> á ári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Úrvinnsla!$N$65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Úrvinnsla!$M$66:$M$87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Úrvinnsla!$N$66:$N$87</c:f>
              <c:numCache>
                <c:formatCode>General</c:formatCode>
                <c:ptCount val="22"/>
                <c:pt idx="0">
                  <c:v>4.1825179022400034</c:v>
                </c:pt>
                <c:pt idx="1">
                  <c:v>4.9355500355724216</c:v>
                </c:pt>
                <c:pt idx="2">
                  <c:v>4.7425132230208957</c:v>
                </c:pt>
                <c:pt idx="3">
                  <c:v>6.2699455090046268</c:v>
                </c:pt>
                <c:pt idx="4">
                  <c:v>5.8221261814464347</c:v>
                </c:pt>
                <c:pt idx="5">
                  <c:v>5.9872720182767782</c:v>
                </c:pt>
                <c:pt idx="6">
                  <c:v>8.0132238969213176</c:v>
                </c:pt>
                <c:pt idx="7">
                  <c:v>5.8420562411662882</c:v>
                </c:pt>
                <c:pt idx="8">
                  <c:v>4.7768681133896198</c:v>
                </c:pt>
                <c:pt idx="9">
                  <c:v>4.7304594164617182</c:v>
                </c:pt>
                <c:pt idx="10">
                  <c:v>4.7025045985779235</c:v>
                </c:pt>
                <c:pt idx="11">
                  <c:v>4.3381696364608873</c:v>
                </c:pt>
                <c:pt idx="12">
                  <c:v>4.4459363498222215</c:v>
                </c:pt>
                <c:pt idx="13">
                  <c:v>4.8725619674032297</c:v>
                </c:pt>
                <c:pt idx="14">
                  <c:v>4.2652694602017425</c:v>
                </c:pt>
                <c:pt idx="15">
                  <c:v>4.8285859679928738</c:v>
                </c:pt>
                <c:pt idx="16">
                  <c:v>5.2564968913098697</c:v>
                </c:pt>
                <c:pt idx="17">
                  <c:v>5.632785364808405</c:v>
                </c:pt>
                <c:pt idx="18">
                  <c:v>5.6110937675216439</c:v>
                </c:pt>
                <c:pt idx="19">
                  <c:v>5.5826660920064652</c:v>
                </c:pt>
                <c:pt idx="20">
                  <c:v>5.6650865941244071</c:v>
                </c:pt>
                <c:pt idx="21">
                  <c:v>7.3478198436583204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3-48DC-AED3-DEC8985C9273}"/>
            </c:ext>
          </c:extLst>
        </c:ser>
        <c:ser>
          <c:idx val="1"/>
          <c:order val="1"/>
          <c:tx>
            <c:strRef>
              <c:f>Úrvinnsla!$O$65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Úrvinnsla!$M$66:$M$87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Úrvinnsla!$O$66:$O$87</c:f>
              <c:numCache>
                <c:formatCode>General</c:formatCode>
                <c:ptCount val="22"/>
                <c:pt idx="0">
                  <c:v>7.2538858790403182</c:v>
                </c:pt>
                <c:pt idx="1">
                  <c:v>7.168384065782436</c:v>
                </c:pt>
                <c:pt idx="2">
                  <c:v>7.3695770000752541</c:v>
                </c:pt>
                <c:pt idx="3">
                  <c:v>8.1215464454480468</c:v>
                </c:pt>
                <c:pt idx="4">
                  <c:v>9.1714287517745916</c:v>
                </c:pt>
                <c:pt idx="5">
                  <c:v>9.8509135696864192</c:v>
                </c:pt>
                <c:pt idx="6">
                  <c:v>9.9432980660774337</c:v>
                </c:pt>
                <c:pt idx="7">
                  <c:v>8.9677676192605791</c:v>
                </c:pt>
                <c:pt idx="8">
                  <c:v>8.8119685888359687</c:v>
                </c:pt>
                <c:pt idx="9">
                  <c:v>8.7012781637179657</c:v>
                </c:pt>
                <c:pt idx="10">
                  <c:v>8.817901301408634</c:v>
                </c:pt>
                <c:pt idx="11">
                  <c:v>8.5703809684955399</c:v>
                </c:pt>
                <c:pt idx="12">
                  <c:v>8.7375457501429139</c:v>
                </c:pt>
                <c:pt idx="13">
                  <c:v>8.8475051407688436</c:v>
                </c:pt>
                <c:pt idx="14">
                  <c:v>8.8287227753318192</c:v>
                </c:pt>
                <c:pt idx="15">
                  <c:v>9.1889880151548429</c:v>
                </c:pt>
                <c:pt idx="16">
                  <c:v>9.7794821748440892</c:v>
                </c:pt>
                <c:pt idx="17">
                  <c:v>10.185936259427692</c:v>
                </c:pt>
                <c:pt idx="18">
                  <c:v>10.071851184101277</c:v>
                </c:pt>
                <c:pt idx="19">
                  <c:v>10.893168688776766</c:v>
                </c:pt>
                <c:pt idx="20">
                  <c:v>11.064242126107406</c:v>
                </c:pt>
                <c:pt idx="21">
                  <c:v>12.0931504994196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3-48DC-AED3-DEC8985C9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79696"/>
        <c:axId val="149581776"/>
      </c:lineChart>
      <c:catAx>
        <c:axId val="14957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9581776"/>
        <c:crosses val="autoZero"/>
        <c:auto val="1"/>
        <c:lblAlgn val="ctr"/>
        <c:lblOffset val="100"/>
        <c:noMultiLvlLbl val="0"/>
      </c:catAx>
      <c:valAx>
        <c:axId val="14958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957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Meðal fermetraverð á fjöl</a:t>
            </a:r>
            <a:r>
              <a:rPr lang="en-GB" baseline="0"/>
              <a:t>-, ein- og sérbýli </a:t>
            </a:r>
            <a:r>
              <a:rPr lang="en-GB" sz="1400" b="0" i="0" u="none" strike="noStrike" baseline="0">
                <a:effectLst/>
              </a:rPr>
              <a:t>í Fjarðabyggð, Múlaþingi, Höfuðborgarsvæðinu og Austurlandi samanborið við landið allt, höfuðborgarsvæðið og landsbyggðina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'Fjölbýli-Sérbýli'!$D$6</c:f>
              <c:strCache>
                <c:ptCount val="1"/>
                <c:pt idx="0">
                  <c:v>Múlaþing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'Fjölbýli-Sérbýli'!$D$7:$D$25</c:f>
              <c:numCache>
                <c:formatCode>_(* #,##0_);_(* \(#,##0\);_(* "-"_);_(@_)</c:formatCode>
                <c:ptCount val="19"/>
                <c:pt idx="0">
                  <c:v>147502.52449830042</c:v>
                </c:pt>
                <c:pt idx="1">
                  <c:v>140493.48443543669</c:v>
                </c:pt>
                <c:pt idx="2">
                  <c:v>125000.5905104963</c:v>
                </c:pt>
                <c:pt idx="3">
                  <c:v>116358.93246187364</c:v>
                </c:pt>
                <c:pt idx="4">
                  <c:v>134979.84172017322</c:v>
                </c:pt>
                <c:pt idx="5">
                  <c:v>130230.37284025463</c:v>
                </c:pt>
                <c:pt idx="6">
                  <c:v>125246.62044511981</c:v>
                </c:pt>
                <c:pt idx="7">
                  <c:v>131500.73851987394</c:v>
                </c:pt>
                <c:pt idx="8">
                  <c:v>137183.40344762511</c:v>
                </c:pt>
                <c:pt idx="9">
                  <c:v>151398.09916999959</c:v>
                </c:pt>
                <c:pt idx="10">
                  <c:v>162879.96068313069</c:v>
                </c:pt>
                <c:pt idx="11">
                  <c:v>168765.26505095477</c:v>
                </c:pt>
                <c:pt idx="12">
                  <c:v>191824.18100400674</c:v>
                </c:pt>
                <c:pt idx="13">
                  <c:v>206934.89827141337</c:v>
                </c:pt>
                <c:pt idx="14">
                  <c:v>224520.59932898486</c:v>
                </c:pt>
                <c:pt idx="15">
                  <c:v>254079.21864767195</c:v>
                </c:pt>
                <c:pt idx="16">
                  <c:v>344333.30708041275</c:v>
                </c:pt>
                <c:pt idx="17">
                  <c:v>344560.23820430605</c:v>
                </c:pt>
                <c:pt idx="18">
                  <c:v>405377.13901172875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B-4F0B-A89F-A73720ACF601}"/>
            </c:ext>
          </c:extLst>
        </c:ser>
        <c:ser>
          <c:idx val="2"/>
          <c:order val="2"/>
          <c:tx>
            <c:strRef>
              <c:f>'Fjölbýli-Sérbýli'!$E$6</c:f>
              <c:strCache>
                <c:ptCount val="1"/>
                <c:pt idx="0">
                  <c:v>Fjarðabyggð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'Fjölbýli-Sérbýli'!$E$7:$E$25</c:f>
              <c:numCache>
                <c:formatCode>_(* #,##0_);_(* \(#,##0\);_(* "-"_);_(@_)</c:formatCode>
                <c:ptCount val="19"/>
                <c:pt idx="0">
                  <c:v>107526.34126747071</c:v>
                </c:pt>
                <c:pt idx="1">
                  <c:v>117205.47007083699</c:v>
                </c:pt>
                <c:pt idx="2">
                  <c:v>102445.97290047457</c:v>
                </c:pt>
                <c:pt idx="3">
                  <c:v>100239.46666666666</c:v>
                </c:pt>
                <c:pt idx="4">
                  <c:v>96624.072547403164</c:v>
                </c:pt>
                <c:pt idx="5">
                  <c:v>97556.501488890543</c:v>
                </c:pt>
                <c:pt idx="6">
                  <c:v>119408.73579545457</c:v>
                </c:pt>
                <c:pt idx="7">
                  <c:v>107801.70013190681</c:v>
                </c:pt>
                <c:pt idx="8">
                  <c:v>112869.41943350217</c:v>
                </c:pt>
                <c:pt idx="9">
                  <c:v>123659.96595781356</c:v>
                </c:pt>
                <c:pt idx="10">
                  <c:v>132750.51512851103</c:v>
                </c:pt>
                <c:pt idx="11">
                  <c:v>144671.18695573727</c:v>
                </c:pt>
                <c:pt idx="12">
                  <c:v>148034.53832685127</c:v>
                </c:pt>
                <c:pt idx="13">
                  <c:v>161125.46688905073</c:v>
                </c:pt>
                <c:pt idx="14">
                  <c:v>166133.48153387563</c:v>
                </c:pt>
                <c:pt idx="15">
                  <c:v>191997.8080556528</c:v>
                </c:pt>
                <c:pt idx="16">
                  <c:v>245519.79020979026</c:v>
                </c:pt>
                <c:pt idx="17">
                  <c:v>302124.52987881331</c:v>
                </c:pt>
                <c:pt idx="18">
                  <c:v>328499.13612404763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B-4F0B-A89F-A73720ACF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0605391"/>
        <c:axId val="1480602895"/>
      </c:barChart>
      <c:lineChart>
        <c:grouping val="standard"/>
        <c:varyColors val="0"/>
        <c:ser>
          <c:idx val="0"/>
          <c:order val="0"/>
          <c:tx>
            <c:strRef>
              <c:f>'Fjölbýli-Sérbýli'!$C$6</c:f>
              <c:strCache>
                <c:ptCount val="1"/>
                <c:pt idx="0">
                  <c:v>Austurland</c:v>
                </c:pt>
              </c:strCache>
            </c:strRef>
          </c:tx>
          <c:spPr>
            <a:ln w="444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'Fjölbýli-Sérbýli'!$C$7:$C$25</c:f>
              <c:numCache>
                <c:formatCode>_(* #,##0_);_(* \(#,##0\);_(* "-"_);_(@_)</c:formatCode>
                <c:ptCount val="19"/>
                <c:pt idx="0">
                  <c:v>116510.54178826131</c:v>
                </c:pt>
                <c:pt idx="1">
                  <c:v>125572.72196957066</c:v>
                </c:pt>
                <c:pt idx="2">
                  <c:v>110027.84402019691</c:v>
                </c:pt>
                <c:pt idx="3">
                  <c:v>99658.126283964491</c:v>
                </c:pt>
                <c:pt idx="4">
                  <c:v>111082.27854277879</c:v>
                </c:pt>
                <c:pt idx="5">
                  <c:v>113617.7695917204</c:v>
                </c:pt>
                <c:pt idx="6">
                  <c:v>116925.6749910497</c:v>
                </c:pt>
                <c:pt idx="7">
                  <c:v>120585.61488335568</c:v>
                </c:pt>
                <c:pt idx="8">
                  <c:v>124541.84767185494</c:v>
                </c:pt>
                <c:pt idx="9">
                  <c:v>136879.47331038621</c:v>
                </c:pt>
                <c:pt idx="10">
                  <c:v>147066.0419326697</c:v>
                </c:pt>
                <c:pt idx="11">
                  <c:v>155716.63857162517</c:v>
                </c:pt>
                <c:pt idx="12">
                  <c:v>169958.4340168059</c:v>
                </c:pt>
                <c:pt idx="13">
                  <c:v>177136.08891053597</c:v>
                </c:pt>
                <c:pt idx="14">
                  <c:v>191980.10603350971</c:v>
                </c:pt>
                <c:pt idx="15">
                  <c:v>212624.68156946683</c:v>
                </c:pt>
                <c:pt idx="16">
                  <c:v>288102.03297767829</c:v>
                </c:pt>
                <c:pt idx="17">
                  <c:v>317001.3649667906</c:v>
                </c:pt>
                <c:pt idx="18">
                  <c:v>353774.7896667376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B-4F0B-A89F-A73720ACF601}"/>
            </c:ext>
          </c:extLst>
        </c:ser>
        <c:ser>
          <c:idx val="3"/>
          <c:order val="3"/>
          <c:tx>
            <c:strRef>
              <c:f>'Fjölbýli-Sérbýli'!$F$6</c:f>
              <c:strCache>
                <c:ptCount val="1"/>
                <c:pt idx="0">
                  <c:v>Landið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'Fjölbýli-Sérbýli'!$F$7:$F$25</c:f>
              <c:numCache>
                <c:formatCode>_(* #,##0_);_(* \(#,##0\);_(* "-"_);_(@_)</c:formatCode>
                <c:ptCount val="19"/>
                <c:pt idx="0">
                  <c:v>185812.51778809106</c:v>
                </c:pt>
                <c:pt idx="1">
                  <c:v>209058.36985846318</c:v>
                </c:pt>
                <c:pt idx="2">
                  <c:v>206120.46105939799</c:v>
                </c:pt>
                <c:pt idx="3">
                  <c:v>179357.3706488437</c:v>
                </c:pt>
                <c:pt idx="4">
                  <c:v>190024.37382398639</c:v>
                </c:pt>
                <c:pt idx="5">
                  <c:v>207771.40676846588</c:v>
                </c:pt>
                <c:pt idx="6">
                  <c:v>215575.94919655134</c:v>
                </c:pt>
                <c:pt idx="7">
                  <c:v>228045.79544703948</c:v>
                </c:pt>
                <c:pt idx="8">
                  <c:v>249867.06327056498</c:v>
                </c:pt>
                <c:pt idx="9">
                  <c:v>266101.89370910131</c:v>
                </c:pt>
                <c:pt idx="10">
                  <c:v>288826.0070014167</c:v>
                </c:pt>
                <c:pt idx="11">
                  <c:v>335678.58775539626</c:v>
                </c:pt>
                <c:pt idx="12">
                  <c:v>366384.53887793579</c:v>
                </c:pt>
                <c:pt idx="13">
                  <c:v>377874.05213989527</c:v>
                </c:pt>
                <c:pt idx="14">
                  <c:v>408604.46191339422</c:v>
                </c:pt>
                <c:pt idx="15">
                  <c:v>458261.25206209649</c:v>
                </c:pt>
                <c:pt idx="16">
                  <c:v>550271.88196886226</c:v>
                </c:pt>
                <c:pt idx="17">
                  <c:v>593678.77195178869</c:v>
                </c:pt>
                <c:pt idx="18">
                  <c:v>640075.8903193525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BB-4F0B-A89F-A73720ACF601}"/>
            </c:ext>
          </c:extLst>
        </c:ser>
        <c:ser>
          <c:idx val="4"/>
          <c:order val="4"/>
          <c:tx>
            <c:strRef>
              <c:f>'Fjölbýli-Sérbýli'!$G$6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'Fjölbýli-Sérbýli'!$G$7:$G$25</c:f>
              <c:numCache>
                <c:formatCode>_(* #,##0_);_(* \(#,##0\);_(* "-"_);_(@_)</c:formatCode>
                <c:ptCount val="19"/>
                <c:pt idx="0">
                  <c:v>218184.37489818942</c:v>
                </c:pt>
                <c:pt idx="1">
                  <c:v>239696.37005302016</c:v>
                </c:pt>
                <c:pt idx="2">
                  <c:v>251560.60467630389</c:v>
                </c:pt>
                <c:pt idx="3">
                  <c:v>224508.37037506845</c:v>
                </c:pt>
                <c:pt idx="4">
                  <c:v>217888.61880060175</c:v>
                </c:pt>
                <c:pt idx="5">
                  <c:v>228242.5462669268</c:v>
                </c:pt>
                <c:pt idx="6">
                  <c:v>240058.56148902894</c:v>
                </c:pt>
                <c:pt idx="7">
                  <c:v>258946.39012136342</c:v>
                </c:pt>
                <c:pt idx="8">
                  <c:v>286402.11232496472</c:v>
                </c:pt>
                <c:pt idx="9">
                  <c:v>305919.35391753807</c:v>
                </c:pt>
                <c:pt idx="10">
                  <c:v>337657.63730193733</c:v>
                </c:pt>
                <c:pt idx="11">
                  <c:v>402075.22603815794</c:v>
                </c:pt>
                <c:pt idx="12">
                  <c:v>427155.55320758664</c:v>
                </c:pt>
                <c:pt idx="13">
                  <c:v>439352.68646602414</c:v>
                </c:pt>
                <c:pt idx="14">
                  <c:v>472807.36663888628</c:v>
                </c:pt>
                <c:pt idx="15">
                  <c:v>544812.28961115249</c:v>
                </c:pt>
                <c:pt idx="16">
                  <c:v>660690.90822681598</c:v>
                </c:pt>
                <c:pt idx="17">
                  <c:v>695320.81453136471</c:v>
                </c:pt>
                <c:pt idx="18">
                  <c:v>737161.45101095759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BB-4F0B-A89F-A73720ACF601}"/>
            </c:ext>
          </c:extLst>
        </c:ser>
        <c:ser>
          <c:idx val="5"/>
          <c:order val="5"/>
          <c:tx>
            <c:strRef>
              <c:f>'Fjölbýli-Sérbýli'!$H$6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'Fjölbýli-Sérbýli'!$B$7:$B$25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'Fjölbýli-Sérbýli'!$H$7:$H$25</c:f>
              <c:numCache>
                <c:formatCode>_(* #,##0_);_(* \(#,##0\);_(* "-"_);_(@_)</c:formatCode>
                <c:ptCount val="19"/>
                <c:pt idx="0">
                  <c:v>124660.17032790341</c:v>
                </c:pt>
                <c:pt idx="1">
                  <c:v>140029.46260184803</c:v>
                </c:pt>
                <c:pt idx="2">
                  <c:v>140202.44394737956</c:v>
                </c:pt>
                <c:pt idx="3">
                  <c:v>123103.75516417134</c:v>
                </c:pt>
                <c:pt idx="4">
                  <c:v>132085.73775583596</c:v>
                </c:pt>
                <c:pt idx="5">
                  <c:v>141544.75784138122</c:v>
                </c:pt>
                <c:pt idx="6">
                  <c:v>140455.63210725161</c:v>
                </c:pt>
                <c:pt idx="7">
                  <c:v>146954.0408195635</c:v>
                </c:pt>
                <c:pt idx="8">
                  <c:v>156878.20573010133</c:v>
                </c:pt>
                <c:pt idx="9">
                  <c:v>170529.95217673579</c:v>
                </c:pt>
                <c:pt idx="10">
                  <c:v>184586.76207038795</c:v>
                </c:pt>
                <c:pt idx="11">
                  <c:v>219368.97555167964</c:v>
                </c:pt>
                <c:pt idx="12">
                  <c:v>248186.42769697547</c:v>
                </c:pt>
                <c:pt idx="13">
                  <c:v>265600.07969802717</c:v>
                </c:pt>
                <c:pt idx="14">
                  <c:v>283848.12281260878</c:v>
                </c:pt>
                <c:pt idx="15">
                  <c:v>318731.57677097013</c:v>
                </c:pt>
                <c:pt idx="16">
                  <c:v>389876.70172440738</c:v>
                </c:pt>
                <c:pt idx="17">
                  <c:v>428824.21386801888</c:v>
                </c:pt>
                <c:pt idx="18">
                  <c:v>482108.79705929983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BB-4F0B-A89F-A73720ACF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605391"/>
        <c:axId val="1480602895"/>
      </c:lineChart>
      <c:catAx>
        <c:axId val="1480605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80602895"/>
        <c:crosses val="autoZero"/>
        <c:auto val="1"/>
        <c:lblAlgn val="ctr"/>
        <c:lblOffset val="100"/>
        <c:noMultiLvlLbl val="0"/>
      </c:catAx>
      <c:valAx>
        <c:axId val="148060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80605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Fermetraverð í þéttbýliskjörnum Múlaþings samanborið við Austurland og Múlaþing sem heild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'Fjölbýli-Sérbýli'!$C$29</c:f>
              <c:strCache>
                <c:ptCount val="1"/>
                <c:pt idx="0">
                  <c:v>Egilsstaðir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'Fjölbýli-Sérbýli'!$C$30:$C$48</c:f>
              <c:numCache>
                <c:formatCode>_(* #,##0_);_(* \(#,##0\);_(* "-"_);_(@_)</c:formatCode>
                <c:ptCount val="19"/>
                <c:pt idx="0">
                  <c:v>154676.30885818589</c:v>
                </c:pt>
                <c:pt idx="1">
                  <c:v>156878.40927579926</c:v>
                </c:pt>
                <c:pt idx="2">
                  <c:v>156105.84180052715</c:v>
                </c:pt>
                <c:pt idx="3">
                  <c:v>138401.11391340898</c:v>
                </c:pt>
                <c:pt idx="4">
                  <c:v>151965.22190500909</c:v>
                </c:pt>
                <c:pt idx="5">
                  <c:v>144776.29739287769</c:v>
                </c:pt>
                <c:pt idx="6">
                  <c:v>136088.29934666399</c:v>
                </c:pt>
                <c:pt idx="7">
                  <c:v>146498.62853186339</c:v>
                </c:pt>
                <c:pt idx="8">
                  <c:v>157657.98213890317</c:v>
                </c:pt>
                <c:pt idx="9">
                  <c:v>169331.08298171585</c:v>
                </c:pt>
                <c:pt idx="10">
                  <c:v>173396.03088242919</c:v>
                </c:pt>
                <c:pt idx="11">
                  <c:v>184496.20020279518</c:v>
                </c:pt>
                <c:pt idx="12">
                  <c:v>217166.87223059707</c:v>
                </c:pt>
                <c:pt idx="13">
                  <c:v>230752.13642606445</c:v>
                </c:pt>
                <c:pt idx="14">
                  <c:v>251686.61201236653</c:v>
                </c:pt>
                <c:pt idx="15">
                  <c:v>302823.24500668905</c:v>
                </c:pt>
                <c:pt idx="16">
                  <c:v>377981.6595600436</c:v>
                </c:pt>
                <c:pt idx="17">
                  <c:v>385444.58221671131</c:v>
                </c:pt>
                <c:pt idx="18">
                  <c:v>422845.02068965527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3-49ED-BB89-1DD97AAF01F7}"/>
            </c:ext>
          </c:extLst>
        </c:ser>
        <c:ser>
          <c:idx val="1"/>
          <c:order val="1"/>
          <c:tx>
            <c:strRef>
              <c:f>'Fjölbýli-Sérbýli'!$D$29</c:f>
              <c:strCache>
                <c:ptCount val="1"/>
                <c:pt idx="0">
                  <c:v>Seyðisfjörður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'Fjölbýli-Sérbýli'!$D$30:$D$48</c:f>
              <c:numCache>
                <c:formatCode>_(* #,##0_);_(* \(#,##0\);_(* "-"_);_(@_)</c:formatCode>
                <c:ptCount val="19"/>
                <c:pt idx="0">
                  <c:v>61614.42679261486</c:v>
                </c:pt>
                <c:pt idx="1">
                  <c:v>70853.01472631286</c:v>
                </c:pt>
                <c:pt idx="2">
                  <c:v>69973.358407773092</c:v>
                </c:pt>
                <c:pt idx="3">
                  <c:v>81519.925857275259</c:v>
                </c:pt>
                <c:pt idx="4">
                  <c:v>67095.81579598911</c:v>
                </c:pt>
                <c:pt idx="5">
                  <c:v>68716.467189434596</c:v>
                </c:pt>
                <c:pt idx="6">
                  <c:v>87260.038651492359</c:v>
                </c:pt>
                <c:pt idx="7">
                  <c:v>59686.017083201528</c:v>
                </c:pt>
                <c:pt idx="8">
                  <c:v>72123.503928335413</c:v>
                </c:pt>
                <c:pt idx="9">
                  <c:v>92776.594905764534</c:v>
                </c:pt>
                <c:pt idx="10">
                  <c:v>93394.375408763895</c:v>
                </c:pt>
                <c:pt idx="11">
                  <c:v>93995.323791979594</c:v>
                </c:pt>
                <c:pt idx="12">
                  <c:v>98487.781272683264</c:v>
                </c:pt>
                <c:pt idx="13">
                  <c:v>95969.570623948515</c:v>
                </c:pt>
                <c:pt idx="14">
                  <c:v>111273.05342227705</c:v>
                </c:pt>
                <c:pt idx="15">
                  <c:v>140026.466081627</c:v>
                </c:pt>
                <c:pt idx="16">
                  <c:v>199550.37710307483</c:v>
                </c:pt>
                <c:pt idx="17">
                  <c:v>223296.60976878338</c:v>
                </c:pt>
                <c:pt idx="18">
                  <c:v>276837.28340967937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13-49ED-BB89-1DD97AAF01F7}"/>
            </c:ext>
          </c:extLst>
        </c:ser>
        <c:ser>
          <c:idx val="2"/>
          <c:order val="2"/>
          <c:tx>
            <c:strRef>
              <c:f>'Fjölbýli-Sérbýli'!$E$29</c:f>
              <c:strCache>
                <c:ptCount val="1"/>
                <c:pt idx="0">
                  <c:v>Borgarfjörður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'Fjölbýli-Sérbýli'!$E$30:$E$48</c:f>
              <c:numCache>
                <c:formatCode>_(* #,##0_);_(* \(#,##0\);_(* "-"_);_(@_)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58131.720430107518</c:v>
                </c:pt>
                <c:pt idx="8">
                  <c:v>147355.00318674315</c:v>
                </c:pt>
                <c:pt idx="9">
                  <c:v>83333.333333333328</c:v>
                </c:pt>
                <c:pt idx="10">
                  <c:v>138888.88888888888</c:v>
                </c:pt>
                <c:pt idx="11">
                  <c:v>120108.880571623</c:v>
                </c:pt>
                <c:pt idx="12">
                  <c:v>0</c:v>
                </c:pt>
                <c:pt idx="13">
                  <c:v>97826.086956521744</c:v>
                </c:pt>
                <c:pt idx="14">
                  <c:v>134165.78108395325</c:v>
                </c:pt>
                <c:pt idx="15">
                  <c:v>113636.36363636365</c:v>
                </c:pt>
                <c:pt idx="16">
                  <c:v>363901.01892285299</c:v>
                </c:pt>
                <c:pt idx="17">
                  <c:v>0</c:v>
                </c:pt>
                <c:pt idx="18">
                  <c:v>306896.55172413791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13-49ED-BB89-1DD97AAF01F7}"/>
            </c:ext>
          </c:extLst>
        </c:ser>
        <c:ser>
          <c:idx val="3"/>
          <c:order val="3"/>
          <c:tx>
            <c:strRef>
              <c:f>'Fjölbýli-Sérbýli'!$F$29</c:f>
              <c:strCache>
                <c:ptCount val="1"/>
                <c:pt idx="0">
                  <c:v>Djúpivogur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'Fjölbýli-Sérbýli'!$F$30:$F$48</c:f>
              <c:numCache>
                <c:formatCode>_(* #,##0_);_(* \(#,##0\);_(* "-"_);_(@_)</c:formatCode>
                <c:ptCount val="19"/>
                <c:pt idx="0">
                  <c:v>57534.246575342462</c:v>
                </c:pt>
                <c:pt idx="1">
                  <c:v>47960.484384958567</c:v>
                </c:pt>
                <c:pt idx="2">
                  <c:v>60933.043724619885</c:v>
                </c:pt>
                <c:pt idx="3">
                  <c:v>69571.630632451008</c:v>
                </c:pt>
                <c:pt idx="4">
                  <c:v>46751.740139211135</c:v>
                </c:pt>
                <c:pt idx="5">
                  <c:v>60847.457627118645</c:v>
                </c:pt>
                <c:pt idx="6">
                  <c:v>67394.029850746258</c:v>
                </c:pt>
                <c:pt idx="7">
                  <c:v>0</c:v>
                </c:pt>
                <c:pt idx="8">
                  <c:v>64962.279966471084</c:v>
                </c:pt>
                <c:pt idx="9">
                  <c:v>97014.248116889008</c:v>
                </c:pt>
                <c:pt idx="10">
                  <c:v>92294.900221729491</c:v>
                </c:pt>
                <c:pt idx="11">
                  <c:v>93145.04193389244</c:v>
                </c:pt>
                <c:pt idx="12">
                  <c:v>146139.35969868174</c:v>
                </c:pt>
                <c:pt idx="13">
                  <c:v>132978.72340425535</c:v>
                </c:pt>
                <c:pt idx="14">
                  <c:v>118030.51317614425</c:v>
                </c:pt>
                <c:pt idx="15">
                  <c:v>171884.26420016604</c:v>
                </c:pt>
                <c:pt idx="16">
                  <c:v>216661.28511462707</c:v>
                </c:pt>
                <c:pt idx="17">
                  <c:v>189477.96886130053</c:v>
                </c:pt>
                <c:pt idx="18">
                  <c:v>322190.89810712845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13-49ED-BB89-1DD97AAF0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1622511"/>
        <c:axId val="1451631247"/>
      </c:barChart>
      <c:lineChart>
        <c:grouping val="standard"/>
        <c:varyColors val="0"/>
        <c:ser>
          <c:idx val="4"/>
          <c:order val="4"/>
          <c:tx>
            <c:strRef>
              <c:f>'Fjölbýli-Sérbýli'!$G$29</c:f>
              <c:strCache>
                <c:ptCount val="1"/>
                <c:pt idx="0">
                  <c:v>Austurland</c:v>
                </c:pt>
              </c:strCache>
            </c:strRef>
          </c:tx>
          <c:spPr>
            <a:ln w="412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'Fjölbýli-Sérbýli'!$G$30:$G$48</c:f>
              <c:numCache>
                <c:formatCode>_(* #,##0_);_(* \(#,##0\);_(* "-"_);_(@_)</c:formatCode>
                <c:ptCount val="19"/>
                <c:pt idx="0">
                  <c:v>116510.54178826131</c:v>
                </c:pt>
                <c:pt idx="1">
                  <c:v>125572.72196957066</c:v>
                </c:pt>
                <c:pt idx="2">
                  <c:v>110027.84402019691</c:v>
                </c:pt>
                <c:pt idx="3">
                  <c:v>99658.126283964491</c:v>
                </c:pt>
                <c:pt idx="4">
                  <c:v>111082.27854277879</c:v>
                </c:pt>
                <c:pt idx="5">
                  <c:v>113617.7695917204</c:v>
                </c:pt>
                <c:pt idx="6">
                  <c:v>116925.6749910497</c:v>
                </c:pt>
                <c:pt idx="7">
                  <c:v>120585.61488335568</c:v>
                </c:pt>
                <c:pt idx="8">
                  <c:v>124541.84767185494</c:v>
                </c:pt>
                <c:pt idx="9">
                  <c:v>136879.47331038621</c:v>
                </c:pt>
                <c:pt idx="10">
                  <c:v>147066.0419326697</c:v>
                </c:pt>
                <c:pt idx="11">
                  <c:v>155716.63857162517</c:v>
                </c:pt>
                <c:pt idx="12">
                  <c:v>169958.4340168059</c:v>
                </c:pt>
                <c:pt idx="13">
                  <c:v>177136.08891053597</c:v>
                </c:pt>
                <c:pt idx="14">
                  <c:v>191980.10603350971</c:v>
                </c:pt>
                <c:pt idx="15">
                  <c:v>212624.68156946683</c:v>
                </c:pt>
                <c:pt idx="16">
                  <c:v>288102.03297767829</c:v>
                </c:pt>
                <c:pt idx="17">
                  <c:v>317001.3649667906</c:v>
                </c:pt>
                <c:pt idx="18">
                  <c:v>353774.7896667376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13-49ED-BB89-1DD97AAF01F7}"/>
            </c:ext>
          </c:extLst>
        </c:ser>
        <c:ser>
          <c:idx val="5"/>
          <c:order val="5"/>
          <c:tx>
            <c:strRef>
              <c:f>'Fjölbýli-Sérbýli'!$H$29</c:f>
              <c:strCache>
                <c:ptCount val="1"/>
                <c:pt idx="0">
                  <c:v>Múlaþing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'Fjölbýli-Sérbýli'!$B$30:$B$48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'Fjölbýli-Sérbýli'!$H$30:$H$48</c:f>
              <c:numCache>
                <c:formatCode>_(* #,##0_);_(* \(#,##0\);_(* "-"_);_(@_)</c:formatCode>
                <c:ptCount val="19"/>
                <c:pt idx="0">
                  <c:v>147502.52449830042</c:v>
                </c:pt>
                <c:pt idx="1">
                  <c:v>140493.48443543669</c:v>
                </c:pt>
                <c:pt idx="2">
                  <c:v>125000.5905104963</c:v>
                </c:pt>
                <c:pt idx="3">
                  <c:v>116358.93246187364</c:v>
                </c:pt>
                <c:pt idx="4">
                  <c:v>134979.84172017322</c:v>
                </c:pt>
                <c:pt idx="5">
                  <c:v>130230.37284025463</c:v>
                </c:pt>
                <c:pt idx="6">
                  <c:v>125246.62044511981</c:v>
                </c:pt>
                <c:pt idx="7">
                  <c:v>131500.73851987394</c:v>
                </c:pt>
                <c:pt idx="8">
                  <c:v>137183.40344762511</c:v>
                </c:pt>
                <c:pt idx="9">
                  <c:v>151398.09916999959</c:v>
                </c:pt>
                <c:pt idx="10">
                  <c:v>162879.96068313069</c:v>
                </c:pt>
                <c:pt idx="11">
                  <c:v>168765.26505095477</c:v>
                </c:pt>
                <c:pt idx="12">
                  <c:v>191824.18100400674</c:v>
                </c:pt>
                <c:pt idx="13">
                  <c:v>206934.89827141337</c:v>
                </c:pt>
                <c:pt idx="14">
                  <c:v>224520.59932898486</c:v>
                </c:pt>
                <c:pt idx="15">
                  <c:v>254079.21864767195</c:v>
                </c:pt>
                <c:pt idx="16">
                  <c:v>344333.30708041275</c:v>
                </c:pt>
                <c:pt idx="17">
                  <c:v>344560.23820430605</c:v>
                </c:pt>
                <c:pt idx="18">
                  <c:v>405377.13901172875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13-49ED-BB89-1DD97AAF0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1622511"/>
        <c:axId val="1451631247"/>
      </c:lineChart>
      <c:catAx>
        <c:axId val="145162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51631247"/>
        <c:crosses val="autoZero"/>
        <c:auto val="1"/>
        <c:lblAlgn val="ctr"/>
        <c:lblOffset val="100"/>
        <c:noMultiLvlLbl val="0"/>
      </c:catAx>
      <c:valAx>
        <c:axId val="145163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51622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Fermetraverð í þéttbýliskjörnum Fjarðabyggðar samanborið við Austurland og Fjarðabyggð sem heild</a:t>
            </a:r>
            <a:endParaRPr lang="en-GB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'Fjölbýli-Sérbýli'!$C$52</c:f>
              <c:strCache>
                <c:ptCount val="1"/>
                <c:pt idx="0">
                  <c:v>Reyðarfjörður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'Fjölbýli-Sérbýli'!$C$53:$C$71</c:f>
              <c:numCache>
                <c:formatCode>_(* #,##0_);_(* \(#,##0\);_(* "-"_);_(@_)</c:formatCode>
                <c:ptCount val="19"/>
                <c:pt idx="0">
                  <c:v>152396.55341873338</c:v>
                </c:pt>
                <c:pt idx="1">
                  <c:v>141435.60753516239</c:v>
                </c:pt>
                <c:pt idx="2">
                  <c:v>139577.63975155281</c:v>
                </c:pt>
                <c:pt idx="3">
                  <c:v>112387.56246529707</c:v>
                </c:pt>
                <c:pt idx="4">
                  <c:v>116231.22345384855</c:v>
                </c:pt>
                <c:pt idx="5">
                  <c:v>125947.99462675113</c:v>
                </c:pt>
                <c:pt idx="6">
                  <c:v>134694.74413969408</c:v>
                </c:pt>
                <c:pt idx="7">
                  <c:v>131642.48098303098</c:v>
                </c:pt>
                <c:pt idx="8">
                  <c:v>127819.72850678733</c:v>
                </c:pt>
                <c:pt idx="9">
                  <c:v>141582.05784628791</c:v>
                </c:pt>
                <c:pt idx="10">
                  <c:v>162933.44945206473</c:v>
                </c:pt>
                <c:pt idx="11">
                  <c:v>175329.79055954987</c:v>
                </c:pt>
                <c:pt idx="12">
                  <c:v>183654.68125759944</c:v>
                </c:pt>
                <c:pt idx="13">
                  <c:v>180693.35288591529</c:v>
                </c:pt>
                <c:pt idx="14">
                  <c:v>209263.52909263526</c:v>
                </c:pt>
                <c:pt idx="15">
                  <c:v>226655.28964196105</c:v>
                </c:pt>
                <c:pt idx="16">
                  <c:v>291527.06463371619</c:v>
                </c:pt>
                <c:pt idx="17">
                  <c:v>346825.65914927155</c:v>
                </c:pt>
                <c:pt idx="18">
                  <c:v>491417.38378181483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0-4464-92D5-17AA435FAC2A}"/>
            </c:ext>
          </c:extLst>
        </c:ser>
        <c:ser>
          <c:idx val="1"/>
          <c:order val="1"/>
          <c:tx>
            <c:strRef>
              <c:f>'Fjölbýli-Sérbýli'!$D$52</c:f>
              <c:strCache>
                <c:ptCount val="1"/>
                <c:pt idx="0">
                  <c:v>Eskifjörður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'Fjölbýli-Sérbýli'!$D$53:$D$71</c:f>
              <c:numCache>
                <c:formatCode>_(* #,##0_);_(* \(#,##0\);_(* "-"_);_(@_)</c:formatCode>
                <c:ptCount val="19"/>
                <c:pt idx="0">
                  <c:v>118417.32729331823</c:v>
                </c:pt>
                <c:pt idx="1">
                  <c:v>127914.7818473661</c:v>
                </c:pt>
                <c:pt idx="2">
                  <c:v>128395.81120048567</c:v>
                </c:pt>
                <c:pt idx="3">
                  <c:v>89917.920656634742</c:v>
                </c:pt>
                <c:pt idx="4">
                  <c:v>177488.37209302327</c:v>
                </c:pt>
                <c:pt idx="5">
                  <c:v>95939.933259176847</c:v>
                </c:pt>
                <c:pt idx="6">
                  <c:v>111292.35760634464</c:v>
                </c:pt>
                <c:pt idx="7">
                  <c:v>103404.00091975166</c:v>
                </c:pt>
                <c:pt idx="8">
                  <c:v>103064.07196621993</c:v>
                </c:pt>
                <c:pt idx="9">
                  <c:v>108536.01060434974</c:v>
                </c:pt>
                <c:pt idx="10">
                  <c:v>121823.74747247809</c:v>
                </c:pt>
                <c:pt idx="11">
                  <c:v>125972.11328976034</c:v>
                </c:pt>
                <c:pt idx="12">
                  <c:v>155033.33598958747</c:v>
                </c:pt>
                <c:pt idx="13">
                  <c:v>150304.49391012182</c:v>
                </c:pt>
                <c:pt idx="14">
                  <c:v>143881.93933447797</c:v>
                </c:pt>
                <c:pt idx="15">
                  <c:v>175173.18644384277</c:v>
                </c:pt>
                <c:pt idx="16">
                  <c:v>246440.6080198088</c:v>
                </c:pt>
                <c:pt idx="17">
                  <c:v>283787.75316830515</c:v>
                </c:pt>
                <c:pt idx="18">
                  <c:v>315643.73757455265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0-4464-92D5-17AA435FAC2A}"/>
            </c:ext>
          </c:extLst>
        </c:ser>
        <c:ser>
          <c:idx val="2"/>
          <c:order val="2"/>
          <c:tx>
            <c:strRef>
              <c:f>'Fjölbýli-Sérbýli'!$E$52</c:f>
              <c:strCache>
                <c:ptCount val="1"/>
                <c:pt idx="0">
                  <c:v>Neskaupstaður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'Fjölbýli-Sérbýli'!$E$53:$E$71</c:f>
              <c:numCache>
                <c:formatCode>_(* #,##0_);_(* \(#,##0\);_(* "-"_);_(@_)</c:formatCode>
                <c:ptCount val="19"/>
                <c:pt idx="0">
                  <c:v>88937.343517256697</c:v>
                </c:pt>
                <c:pt idx="1">
                  <c:v>104060.7729700756</c:v>
                </c:pt>
                <c:pt idx="2">
                  <c:v>106371.64339419977</c:v>
                </c:pt>
                <c:pt idx="3">
                  <c:v>97813.686208350919</c:v>
                </c:pt>
                <c:pt idx="4">
                  <c:v>98767.973707034267</c:v>
                </c:pt>
                <c:pt idx="5">
                  <c:v>97997.766860205447</c:v>
                </c:pt>
                <c:pt idx="6">
                  <c:v>131616.45175090141</c:v>
                </c:pt>
                <c:pt idx="7">
                  <c:v>128240.42792792793</c:v>
                </c:pt>
                <c:pt idx="8">
                  <c:v>109999.3446705331</c:v>
                </c:pt>
                <c:pt idx="9">
                  <c:v>130054.02010050253</c:v>
                </c:pt>
                <c:pt idx="10">
                  <c:v>118884.61307197399</c:v>
                </c:pt>
                <c:pt idx="11">
                  <c:v>134519.69909473413</c:v>
                </c:pt>
                <c:pt idx="12">
                  <c:v>158529.95834668374</c:v>
                </c:pt>
                <c:pt idx="13">
                  <c:v>183211.29173720605</c:v>
                </c:pt>
                <c:pt idx="14">
                  <c:v>174954.66483241619</c:v>
                </c:pt>
                <c:pt idx="15">
                  <c:v>189655.97540907247</c:v>
                </c:pt>
                <c:pt idx="16">
                  <c:v>263119.15801869432</c:v>
                </c:pt>
                <c:pt idx="17">
                  <c:v>308519.83330760908</c:v>
                </c:pt>
                <c:pt idx="18">
                  <c:v>323901.54374821018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D0-4464-92D5-17AA435FAC2A}"/>
            </c:ext>
          </c:extLst>
        </c:ser>
        <c:ser>
          <c:idx val="3"/>
          <c:order val="3"/>
          <c:tx>
            <c:strRef>
              <c:f>'Fjölbýli-Sérbýli'!$F$52</c:f>
              <c:strCache>
                <c:ptCount val="1"/>
                <c:pt idx="0">
                  <c:v>Fáskrúðsfjörður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'Fjölbýli-Sérbýli'!$F$53:$F$71</c:f>
              <c:numCache>
                <c:formatCode>_(* #,##0_);_(* \(#,##0\);_(* "-"_);_(@_)</c:formatCode>
                <c:ptCount val="19"/>
                <c:pt idx="0">
                  <c:v>74095.750907175461</c:v>
                </c:pt>
                <c:pt idx="1">
                  <c:v>80218.372235530056</c:v>
                </c:pt>
                <c:pt idx="2">
                  <c:v>93040.336668254735</c:v>
                </c:pt>
                <c:pt idx="3">
                  <c:v>116297.64065335752</c:v>
                </c:pt>
                <c:pt idx="4">
                  <c:v>88350.785340314134</c:v>
                </c:pt>
                <c:pt idx="5">
                  <c:v>90063.501897312788</c:v>
                </c:pt>
                <c:pt idx="6">
                  <c:v>101650.70007369196</c:v>
                </c:pt>
                <c:pt idx="7">
                  <c:v>72962.315674494821</c:v>
                </c:pt>
                <c:pt idx="8">
                  <c:v>132769.30189551553</c:v>
                </c:pt>
                <c:pt idx="9">
                  <c:v>100863.81754881676</c:v>
                </c:pt>
                <c:pt idx="10">
                  <c:v>98268.79271070614</c:v>
                </c:pt>
                <c:pt idx="11">
                  <c:v>108221.50239086841</c:v>
                </c:pt>
                <c:pt idx="12">
                  <c:v>121722.84644194755</c:v>
                </c:pt>
                <c:pt idx="13">
                  <c:v>134661.41732283463</c:v>
                </c:pt>
                <c:pt idx="14">
                  <c:v>152683.15445636955</c:v>
                </c:pt>
                <c:pt idx="15">
                  <c:v>185417.97611565053</c:v>
                </c:pt>
                <c:pt idx="16">
                  <c:v>234693.27854417375</c:v>
                </c:pt>
                <c:pt idx="17">
                  <c:v>258511.03628881407</c:v>
                </c:pt>
                <c:pt idx="18">
                  <c:v>245726.37020501669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D0-4464-92D5-17AA435FAC2A}"/>
            </c:ext>
          </c:extLst>
        </c:ser>
        <c:ser>
          <c:idx val="4"/>
          <c:order val="4"/>
          <c:tx>
            <c:strRef>
              <c:f>'Fjölbýli-Sérbýli'!$G$52</c:f>
              <c:strCache>
                <c:ptCount val="1"/>
                <c:pt idx="0">
                  <c:v>Stöðvarfjörður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'Fjölbýli-Sérbýli'!$G$53:$G$71</c:f>
              <c:numCache>
                <c:formatCode>_(* #,##0_);_(* \(#,##0\);_(* "-"_);_(@_)</c:formatCode>
                <c:ptCount val="19"/>
                <c:pt idx="0">
                  <c:v>62024.50032237266</c:v>
                </c:pt>
                <c:pt idx="1">
                  <c:v>43354.655294953809</c:v>
                </c:pt>
                <c:pt idx="2">
                  <c:v>59767.009961168333</c:v>
                </c:pt>
                <c:pt idx="3">
                  <c:v>0</c:v>
                </c:pt>
                <c:pt idx="4">
                  <c:v>54500.292226767975</c:v>
                </c:pt>
                <c:pt idx="5">
                  <c:v>40768.782760629008</c:v>
                </c:pt>
                <c:pt idx="6">
                  <c:v>51364.942528735643</c:v>
                </c:pt>
                <c:pt idx="7">
                  <c:v>76168.978562421195</c:v>
                </c:pt>
                <c:pt idx="8">
                  <c:v>77637.969094922737</c:v>
                </c:pt>
                <c:pt idx="9">
                  <c:v>0</c:v>
                </c:pt>
                <c:pt idx="10">
                  <c:v>0</c:v>
                </c:pt>
                <c:pt idx="11">
                  <c:v>69605.216148624517</c:v>
                </c:pt>
                <c:pt idx="12">
                  <c:v>73737.290915054124</c:v>
                </c:pt>
                <c:pt idx="13">
                  <c:v>59016.393442622946</c:v>
                </c:pt>
                <c:pt idx="14">
                  <c:v>56659.765355417534</c:v>
                </c:pt>
                <c:pt idx="15">
                  <c:v>97007.373138643932</c:v>
                </c:pt>
                <c:pt idx="16">
                  <c:v>92085.427135678387</c:v>
                </c:pt>
                <c:pt idx="17">
                  <c:v>149338.69077515486</c:v>
                </c:pt>
                <c:pt idx="18">
                  <c:v>186464.87721302113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D0-4464-92D5-17AA435FAC2A}"/>
            </c:ext>
          </c:extLst>
        </c:ser>
        <c:ser>
          <c:idx val="5"/>
          <c:order val="5"/>
          <c:tx>
            <c:strRef>
              <c:f>'Fjölbýli-Sérbýli'!$H$52</c:f>
              <c:strCache>
                <c:ptCount val="1"/>
                <c:pt idx="0">
                  <c:v>Breiðdalsvík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'Fjölbýli-Sérbýli'!$H$53:$H$71</c:f>
              <c:numCache>
                <c:formatCode>_(* #,##0_);_(* \(#,##0\);_(* "-"_);_(@_)</c:formatCode>
                <c:ptCount val="19"/>
                <c:pt idx="0">
                  <c:v>42492.917847025492</c:v>
                </c:pt>
                <c:pt idx="1">
                  <c:v>44524.669073405537</c:v>
                </c:pt>
                <c:pt idx="2">
                  <c:v>26892.430278884462</c:v>
                </c:pt>
                <c:pt idx="3">
                  <c:v>43670.886075949369</c:v>
                </c:pt>
                <c:pt idx="4">
                  <c:v>49922.746781115886</c:v>
                </c:pt>
                <c:pt idx="5">
                  <c:v>19259.259259259259</c:v>
                </c:pt>
                <c:pt idx="6">
                  <c:v>60868.902439024394</c:v>
                </c:pt>
                <c:pt idx="7">
                  <c:v>31446.540880503147</c:v>
                </c:pt>
                <c:pt idx="8">
                  <c:v>29699.628754640569</c:v>
                </c:pt>
                <c:pt idx="9">
                  <c:v>0</c:v>
                </c:pt>
                <c:pt idx="10">
                  <c:v>97500</c:v>
                </c:pt>
                <c:pt idx="11">
                  <c:v>138518.51851851851</c:v>
                </c:pt>
                <c:pt idx="12">
                  <c:v>61484.356051418872</c:v>
                </c:pt>
                <c:pt idx="13">
                  <c:v>80558.325024925231</c:v>
                </c:pt>
                <c:pt idx="14">
                  <c:v>73234.200743494424</c:v>
                </c:pt>
                <c:pt idx="15">
                  <c:v>78603.040215508954</c:v>
                </c:pt>
                <c:pt idx="16">
                  <c:v>131504.52488687783</c:v>
                </c:pt>
                <c:pt idx="17">
                  <c:v>220209.88490182805</c:v>
                </c:pt>
                <c:pt idx="18">
                  <c:v>177558.19158460162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D0-4464-92D5-17AA435F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98346239"/>
        <c:axId val="1298347071"/>
      </c:barChart>
      <c:lineChart>
        <c:grouping val="standard"/>
        <c:varyColors val="0"/>
        <c:ser>
          <c:idx val="6"/>
          <c:order val="6"/>
          <c:tx>
            <c:strRef>
              <c:f>'Fjölbýli-Sérbýli'!$I$52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'Fjölbýli-Sérbýli'!$I$53:$I$71</c:f>
              <c:numCache>
                <c:formatCode>_(* #,##0_);_(* \(#,##0\);_(* "-"_);_(@_)</c:formatCode>
                <c:ptCount val="19"/>
                <c:pt idx="0">
                  <c:v>116510.54178826131</c:v>
                </c:pt>
                <c:pt idx="1">
                  <c:v>125572.72196957066</c:v>
                </c:pt>
                <c:pt idx="2">
                  <c:v>110027.84402019691</c:v>
                </c:pt>
                <c:pt idx="3">
                  <c:v>99658.126283964491</c:v>
                </c:pt>
                <c:pt idx="4">
                  <c:v>111082.27854277879</c:v>
                </c:pt>
                <c:pt idx="5">
                  <c:v>113617.7695917204</c:v>
                </c:pt>
                <c:pt idx="6">
                  <c:v>116925.6749910497</c:v>
                </c:pt>
                <c:pt idx="7">
                  <c:v>120585.61488335568</c:v>
                </c:pt>
                <c:pt idx="8">
                  <c:v>124541.84767185494</c:v>
                </c:pt>
                <c:pt idx="9">
                  <c:v>136879.47331038621</c:v>
                </c:pt>
                <c:pt idx="10">
                  <c:v>147066.0419326697</c:v>
                </c:pt>
                <c:pt idx="11">
                  <c:v>155716.63857162517</c:v>
                </c:pt>
                <c:pt idx="12">
                  <c:v>169958.4340168059</c:v>
                </c:pt>
                <c:pt idx="13">
                  <c:v>177136.08891053597</c:v>
                </c:pt>
                <c:pt idx="14">
                  <c:v>191980.10603350971</c:v>
                </c:pt>
                <c:pt idx="15">
                  <c:v>212624.68156946683</c:v>
                </c:pt>
                <c:pt idx="16">
                  <c:v>288102.03297767829</c:v>
                </c:pt>
                <c:pt idx="17">
                  <c:v>317001.3649667906</c:v>
                </c:pt>
                <c:pt idx="18">
                  <c:v>353774.7896667376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D0-4464-92D5-17AA435FAC2A}"/>
            </c:ext>
          </c:extLst>
        </c:ser>
        <c:ser>
          <c:idx val="7"/>
          <c:order val="7"/>
          <c:tx>
            <c:strRef>
              <c:f>'Fjölbýli-Sérbýli'!$J$52</c:f>
              <c:strCache>
                <c:ptCount val="1"/>
                <c:pt idx="0">
                  <c:v>Fjarðabyggð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'Fjölbýli-Sérbýli'!$B$53:$B$71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'Fjölbýli-Sérbýli'!$J$53:$J$71</c:f>
              <c:numCache>
                <c:formatCode>_(* #,##0_);_(* \(#,##0\);_(* "-"_);_(@_)</c:formatCode>
                <c:ptCount val="19"/>
                <c:pt idx="0">
                  <c:v>107526.34126747071</c:v>
                </c:pt>
                <c:pt idx="1">
                  <c:v>117205.47007083699</c:v>
                </c:pt>
                <c:pt idx="2">
                  <c:v>102445.97290047457</c:v>
                </c:pt>
                <c:pt idx="3">
                  <c:v>100239.46666666666</c:v>
                </c:pt>
                <c:pt idx="4">
                  <c:v>96624.072547403164</c:v>
                </c:pt>
                <c:pt idx="5">
                  <c:v>97556.501488890543</c:v>
                </c:pt>
                <c:pt idx="6">
                  <c:v>119408.73579545457</c:v>
                </c:pt>
                <c:pt idx="7">
                  <c:v>107801.70013190681</c:v>
                </c:pt>
                <c:pt idx="8">
                  <c:v>112869.41943350217</c:v>
                </c:pt>
                <c:pt idx="9">
                  <c:v>123659.96595781356</c:v>
                </c:pt>
                <c:pt idx="10">
                  <c:v>132750.51512851103</c:v>
                </c:pt>
                <c:pt idx="11">
                  <c:v>144671.18695573727</c:v>
                </c:pt>
                <c:pt idx="12">
                  <c:v>148034.53832685127</c:v>
                </c:pt>
                <c:pt idx="13">
                  <c:v>161125.46688905073</c:v>
                </c:pt>
                <c:pt idx="14">
                  <c:v>166133.48153387563</c:v>
                </c:pt>
                <c:pt idx="15">
                  <c:v>191997.8080556528</c:v>
                </c:pt>
                <c:pt idx="16">
                  <c:v>245519.79020979026</c:v>
                </c:pt>
                <c:pt idx="17">
                  <c:v>302124.52987881331</c:v>
                </c:pt>
                <c:pt idx="18">
                  <c:v>328499.13612404763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D0-4464-92D5-17AA435F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346239"/>
        <c:axId val="1298347071"/>
      </c:lineChart>
      <c:catAx>
        <c:axId val="129834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98347071"/>
        <c:crosses val="autoZero"/>
        <c:auto val="1"/>
        <c:lblAlgn val="ctr"/>
        <c:lblOffset val="100"/>
        <c:noMultiLvlLbl val="0"/>
      </c:catAx>
      <c:valAx>
        <c:axId val="1298347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98346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Atvinnuhúsnæði!$C$6</c:f>
              <c:strCache>
                <c:ptCount val="1"/>
                <c:pt idx="0">
                  <c:v>Austurland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Atvinnuhúsnæði!$C$7:$C$22</c:f>
              <c:numCache>
                <c:formatCode>_(* #,##0_);_(* \(#,##0\);_(* "-"_);_(@_)</c:formatCode>
                <c:ptCount val="16"/>
                <c:pt idx="0">
                  <c:v>134000</c:v>
                </c:pt>
                <c:pt idx="1">
                  <c:v>60000</c:v>
                </c:pt>
                <c:pt idx="2">
                  <c:v>52000</c:v>
                </c:pt>
                <c:pt idx="3">
                  <c:v>49000</c:v>
                </c:pt>
                <c:pt idx="4">
                  <c:v>44000</c:v>
                </c:pt>
                <c:pt idx="5">
                  <c:v>41000</c:v>
                </c:pt>
                <c:pt idx="6">
                  <c:v>57000</c:v>
                </c:pt>
                <c:pt idx="7">
                  <c:v>56000</c:v>
                </c:pt>
                <c:pt idx="8">
                  <c:v>57000</c:v>
                </c:pt>
                <c:pt idx="9">
                  <c:v>64000</c:v>
                </c:pt>
                <c:pt idx="10">
                  <c:v>54000</c:v>
                </c:pt>
                <c:pt idx="11">
                  <c:v>84000</c:v>
                </c:pt>
                <c:pt idx="12">
                  <c:v>144000</c:v>
                </c:pt>
                <c:pt idx="13">
                  <c:v>32000</c:v>
                </c:pt>
                <c:pt idx="14">
                  <c:v>108000</c:v>
                </c:pt>
                <c:pt idx="15">
                  <c:v>141000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E-4179-8887-27D87ED89FEB}"/>
            </c:ext>
          </c:extLst>
        </c:ser>
        <c:ser>
          <c:idx val="1"/>
          <c:order val="1"/>
          <c:tx>
            <c:strRef>
              <c:f>Atvinnuhúsnæði!$D$6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Atvinnuhúsnæði!$D$7:$D$22</c:f>
              <c:numCache>
                <c:formatCode>_(* #,##0_);_(* \(#,##0\);_(* "-"_);_(@_)</c:formatCode>
                <c:ptCount val="16"/>
                <c:pt idx="0">
                  <c:v>145000</c:v>
                </c:pt>
                <c:pt idx="1">
                  <c:v>191000</c:v>
                </c:pt>
                <c:pt idx="2">
                  <c:v>162000</c:v>
                </c:pt>
                <c:pt idx="3">
                  <c:v>134000</c:v>
                </c:pt>
                <c:pt idx="4">
                  <c:v>109000</c:v>
                </c:pt>
                <c:pt idx="5">
                  <c:v>126000</c:v>
                </c:pt>
                <c:pt idx="6">
                  <c:v>103000</c:v>
                </c:pt>
                <c:pt idx="7">
                  <c:v>141000</c:v>
                </c:pt>
                <c:pt idx="8">
                  <c:v>116000</c:v>
                </c:pt>
                <c:pt idx="9">
                  <c:v>176000</c:v>
                </c:pt>
                <c:pt idx="10">
                  <c:v>194000</c:v>
                </c:pt>
                <c:pt idx="11">
                  <c:v>223000</c:v>
                </c:pt>
                <c:pt idx="12">
                  <c:v>300000</c:v>
                </c:pt>
                <c:pt idx="13">
                  <c:v>261000</c:v>
                </c:pt>
                <c:pt idx="14">
                  <c:v>320000</c:v>
                </c:pt>
                <c:pt idx="15">
                  <c:v>320000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E-4179-8887-27D87ED89FEB}"/>
            </c:ext>
          </c:extLst>
        </c:ser>
        <c:ser>
          <c:idx val="4"/>
          <c:order val="4"/>
          <c:tx>
            <c:strRef>
              <c:f>Atvinnuhúsnæði!$G$6</c:f>
              <c:strCache>
                <c:ptCount val="1"/>
                <c:pt idx="0">
                  <c:v>Múlaþing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Atvinnuhúsnæði!$G$7:$G$22</c:f>
              <c:numCache>
                <c:formatCode>_(* #,##0_);_(* \(#,##0\);_(* "-"_);_(@_)</c:formatCode>
                <c:ptCount val="16"/>
                <c:pt idx="0">
                  <c:v>148000</c:v>
                </c:pt>
                <c:pt idx="1">
                  <c:v>58000</c:v>
                </c:pt>
                <c:pt idx="2">
                  <c:v>80000</c:v>
                </c:pt>
                <c:pt idx="3">
                  <c:v>40000</c:v>
                </c:pt>
                <c:pt idx="4">
                  <c:v>43000</c:v>
                </c:pt>
                <c:pt idx="5">
                  <c:v>74000</c:v>
                </c:pt>
                <c:pt idx="6">
                  <c:v>46000</c:v>
                </c:pt>
                <c:pt idx="7">
                  <c:v>58000</c:v>
                </c:pt>
                <c:pt idx="8">
                  <c:v>64000</c:v>
                </c:pt>
                <c:pt idx="9">
                  <c:v>45000</c:v>
                </c:pt>
                <c:pt idx="10">
                  <c:v>59000</c:v>
                </c:pt>
                <c:pt idx="11">
                  <c:v>97000</c:v>
                </c:pt>
                <c:pt idx="12">
                  <c:v>124000</c:v>
                </c:pt>
                <c:pt idx="13">
                  <c:v>57000</c:v>
                </c:pt>
                <c:pt idx="14">
                  <c:v>126000</c:v>
                </c:pt>
                <c:pt idx="15">
                  <c:v>570000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4E-4179-8887-27D87ED89FEB}"/>
            </c:ext>
          </c:extLst>
        </c:ser>
        <c:ser>
          <c:idx val="5"/>
          <c:order val="5"/>
          <c:tx>
            <c:strRef>
              <c:f>Atvinnuhúsnæði!$H$6</c:f>
              <c:strCache>
                <c:ptCount val="1"/>
                <c:pt idx="0">
                  <c:v>Fjarðabyggð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Atvinnuhúsnæði!$H$7:$H$22</c:f>
              <c:numCache>
                <c:formatCode>_(* #,##0_);_(* \(#,##0\);_(* "-"_);_(@_)</c:formatCode>
                <c:ptCount val="16"/>
                <c:pt idx="0">
                  <c:v>24000</c:v>
                </c:pt>
                <c:pt idx="1">
                  <c:v>63000</c:v>
                </c:pt>
                <c:pt idx="2">
                  <c:v>43000</c:v>
                </c:pt>
                <c:pt idx="3">
                  <c:v>68000</c:v>
                </c:pt>
                <c:pt idx="4">
                  <c:v>46000</c:v>
                </c:pt>
                <c:pt idx="5">
                  <c:v>30000</c:v>
                </c:pt>
                <c:pt idx="6">
                  <c:v>77000</c:v>
                </c:pt>
                <c:pt idx="7">
                  <c:v>51000</c:v>
                </c:pt>
                <c:pt idx="8">
                  <c:v>59000</c:v>
                </c:pt>
                <c:pt idx="9">
                  <c:v>72000</c:v>
                </c:pt>
                <c:pt idx="10">
                  <c:v>43000</c:v>
                </c:pt>
                <c:pt idx="11">
                  <c:v>35000</c:v>
                </c:pt>
                <c:pt idx="12">
                  <c:v>166000</c:v>
                </c:pt>
                <c:pt idx="13">
                  <c:v>30000</c:v>
                </c:pt>
                <c:pt idx="14">
                  <c:v>56000</c:v>
                </c:pt>
                <c:pt idx="15">
                  <c:v>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4E-4179-8887-27D87ED89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17524847"/>
        <c:axId val="1217530671"/>
      </c:barChart>
      <c:lineChart>
        <c:grouping val="standard"/>
        <c:varyColors val="0"/>
        <c:ser>
          <c:idx val="2"/>
          <c:order val="2"/>
          <c:tx>
            <c:strRef>
              <c:f>Atvinnuhúsnæði!$E$6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Atvinnuhúsnæði!$E$7:$E$22</c:f>
              <c:numCache>
                <c:formatCode>_(* #,##0_);_(* \(#,##0\);_(* "-"_);_(@_)</c:formatCode>
                <c:ptCount val="16"/>
                <c:pt idx="0">
                  <c:v>114000</c:v>
                </c:pt>
                <c:pt idx="1">
                  <c:v>136000</c:v>
                </c:pt>
                <c:pt idx="2">
                  <c:v>119000</c:v>
                </c:pt>
                <c:pt idx="3">
                  <c:v>118000</c:v>
                </c:pt>
                <c:pt idx="4">
                  <c:v>87000</c:v>
                </c:pt>
                <c:pt idx="5">
                  <c:v>96000</c:v>
                </c:pt>
                <c:pt idx="6">
                  <c:v>89000</c:v>
                </c:pt>
                <c:pt idx="7">
                  <c:v>121000</c:v>
                </c:pt>
                <c:pt idx="8">
                  <c:v>102000</c:v>
                </c:pt>
                <c:pt idx="9">
                  <c:v>139000</c:v>
                </c:pt>
                <c:pt idx="10">
                  <c:v>145000</c:v>
                </c:pt>
                <c:pt idx="11">
                  <c:v>180000</c:v>
                </c:pt>
                <c:pt idx="12">
                  <c:v>195000</c:v>
                </c:pt>
                <c:pt idx="13">
                  <c:v>179000</c:v>
                </c:pt>
                <c:pt idx="14">
                  <c:v>179000</c:v>
                </c:pt>
                <c:pt idx="15">
                  <c:v>252000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E-4179-8887-27D87ED89FEB}"/>
            </c:ext>
          </c:extLst>
        </c:ser>
        <c:ser>
          <c:idx val="3"/>
          <c:order val="3"/>
          <c:tx>
            <c:strRef>
              <c:f>Atvinnuhúsnæði!$F$6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Atvinnuhúsnæði!$B$7:$B$22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Atvinnuhúsnæði!$F$7:$F$22</c:f>
              <c:numCache>
                <c:formatCode>_(* #,##0_);_(* \(#,##0\);_(* "-"_);_(@_)</c:formatCode>
                <c:ptCount val="16"/>
                <c:pt idx="0">
                  <c:v>55000</c:v>
                </c:pt>
                <c:pt idx="1">
                  <c:v>68000</c:v>
                </c:pt>
                <c:pt idx="2">
                  <c:v>82000</c:v>
                </c:pt>
                <c:pt idx="3">
                  <c:v>50000</c:v>
                </c:pt>
                <c:pt idx="4">
                  <c:v>57000</c:v>
                </c:pt>
                <c:pt idx="5">
                  <c:v>45000</c:v>
                </c:pt>
                <c:pt idx="6">
                  <c:v>55000</c:v>
                </c:pt>
                <c:pt idx="7">
                  <c:v>69000</c:v>
                </c:pt>
                <c:pt idx="8">
                  <c:v>63000</c:v>
                </c:pt>
                <c:pt idx="9">
                  <c:v>58000</c:v>
                </c:pt>
                <c:pt idx="10">
                  <c:v>76000</c:v>
                </c:pt>
                <c:pt idx="11">
                  <c:v>97000</c:v>
                </c:pt>
                <c:pt idx="12">
                  <c:v>102000</c:v>
                </c:pt>
                <c:pt idx="13">
                  <c:v>88000</c:v>
                </c:pt>
                <c:pt idx="14">
                  <c:v>78000</c:v>
                </c:pt>
                <c:pt idx="15">
                  <c:v>140000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4E-4179-8887-27D87ED89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524847"/>
        <c:axId val="1217530671"/>
      </c:lineChart>
      <c:catAx>
        <c:axId val="121752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17530671"/>
        <c:crosses val="autoZero"/>
        <c:auto val="1"/>
        <c:lblAlgn val="ctr"/>
        <c:lblOffset val="100"/>
        <c:noMultiLvlLbl val="0"/>
      </c:catAx>
      <c:valAx>
        <c:axId val="121753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17524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Þróun fasteignaverðs</a:t>
            </a:r>
            <a:r>
              <a:rPr lang="en-GB" baseline="0"/>
              <a:t> 2001-2023 miðað við vísitöluneysluverðs 2023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Úrvinnsla!$I$32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Úrvinnsla!$H$33:$H$55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Úrvinnsla!$I$33:$I$55</c:f>
              <c:numCache>
                <c:formatCode>_(* #,##0_);_(* \(#,##0\);_(* "-"_);_(@_)</c:formatCode>
                <c:ptCount val="23"/>
                <c:pt idx="0">
                  <c:v>18944.298199152538</c:v>
                </c:pt>
                <c:pt idx="1">
                  <c:v>23178.489339686512</c:v>
                </c:pt>
                <c:pt idx="2">
                  <c:v>20770.217534221094</c:v>
                </c:pt>
                <c:pt idx="3">
                  <c:v>28502.331534962446</c:v>
                </c:pt>
                <c:pt idx="4">
                  <c:v>29006.341838608885</c:v>
                </c:pt>
                <c:pt idx="5">
                  <c:v>33640.610499747927</c:v>
                </c:pt>
                <c:pt idx="6">
                  <c:v>36445.107991022502</c:v>
                </c:pt>
                <c:pt idx="7">
                  <c:v>30531.871179410991</c:v>
                </c:pt>
                <c:pt idx="8">
                  <c:v>22389.14718673228</c:v>
                </c:pt>
                <c:pt idx="9">
                  <c:v>22733.440213971051</c:v>
                </c:pt>
                <c:pt idx="10">
                  <c:v>23418.579030976962</c:v>
                </c:pt>
                <c:pt idx="11">
                  <c:v>21936.607572186636</c:v>
                </c:pt>
                <c:pt idx="12">
                  <c:v>22743.089474405027</c:v>
                </c:pt>
                <c:pt idx="13">
                  <c:v>25218.752790311086</c:v>
                </c:pt>
                <c:pt idx="14">
                  <c:v>23449.25589484732</c:v>
                </c:pt>
                <c:pt idx="15">
                  <c:v>26521.164966366083</c:v>
                </c:pt>
                <c:pt idx="16">
                  <c:v>28772.768561914621</c:v>
                </c:pt>
                <c:pt idx="17">
                  <c:v>31520.449812642732</c:v>
                </c:pt>
                <c:pt idx="18">
                  <c:v>30983.830146302545</c:v>
                </c:pt>
                <c:pt idx="19">
                  <c:v>31667.55030998552</c:v>
                </c:pt>
                <c:pt idx="20">
                  <c:v>33626.933887049694</c:v>
                </c:pt>
                <c:pt idx="21">
                  <c:v>43510.739787865998</c:v>
                </c:pt>
                <c:pt idx="22">
                  <c:v>42961.230769230766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D-45B4-8D22-829B9803B4EA}"/>
            </c:ext>
          </c:extLst>
        </c:ser>
        <c:ser>
          <c:idx val="1"/>
          <c:order val="1"/>
          <c:tx>
            <c:strRef>
              <c:f>Úrvinnsla!$J$32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Úrvinnsla!$H$33:$H$55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Úrvinnsla!$J$33:$J$55</c:f>
              <c:numCache>
                <c:formatCode>_(* #,##0_);_(* \(#,##0\);_(* "-"_);_(@_)</c:formatCode>
                <c:ptCount val="23"/>
                <c:pt idx="0">
                  <c:v>38781.560683888703</c:v>
                </c:pt>
                <c:pt idx="1">
                  <c:v>37869.295775392166</c:v>
                </c:pt>
                <c:pt idx="2">
                  <c:v>39149.995959400716</c:v>
                </c:pt>
                <c:pt idx="3">
                  <c:v>43905.779887370976</c:v>
                </c:pt>
                <c:pt idx="4">
                  <c:v>58209.770266948632</c:v>
                </c:pt>
                <c:pt idx="5">
                  <c:v>62095.656054515879</c:v>
                </c:pt>
                <c:pt idx="6">
                  <c:v>61572.222628299096</c:v>
                </c:pt>
                <c:pt idx="7">
                  <c:v>54651.785720196778</c:v>
                </c:pt>
                <c:pt idx="8">
                  <c:v>49480.586796285548</c:v>
                </c:pt>
                <c:pt idx="9">
                  <c:v>41682.118931851037</c:v>
                </c:pt>
                <c:pt idx="10">
                  <c:v>42841.380442834059</c:v>
                </c:pt>
                <c:pt idx="11">
                  <c:v>42892.320522718066</c:v>
                </c:pt>
                <c:pt idx="12">
                  <c:v>45177.974069069751</c:v>
                </c:pt>
                <c:pt idx="13">
                  <c:v>47922.47744989999</c:v>
                </c:pt>
                <c:pt idx="14">
                  <c:v>51483.395484396518</c:v>
                </c:pt>
                <c:pt idx="15">
                  <c:v>56635.341945978893</c:v>
                </c:pt>
                <c:pt idx="16">
                  <c:v>63569.036047304246</c:v>
                </c:pt>
                <c:pt idx="17">
                  <c:v>66320.129243704854</c:v>
                </c:pt>
                <c:pt idx="18">
                  <c:v>65203.896220517236</c:v>
                </c:pt>
                <c:pt idx="19">
                  <c:v>68037.750334848795</c:v>
                </c:pt>
                <c:pt idx="20">
                  <c:v>72988.688114131961</c:v>
                </c:pt>
                <c:pt idx="21">
                  <c:v>82155.441108736559</c:v>
                </c:pt>
                <c:pt idx="22">
                  <c:v>76247.099524456527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5D-45B4-8D22-829B9803B4EA}"/>
            </c:ext>
          </c:extLst>
        </c:ser>
        <c:ser>
          <c:idx val="2"/>
          <c:order val="2"/>
          <c:tx>
            <c:strRef>
              <c:f>Úrvinnsla!$K$32</c:f>
              <c:strCache>
                <c:ptCount val="1"/>
                <c:pt idx="0">
                  <c:v>Landið allt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Úrvinnsla!$H$33:$H$55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Úrvinnsla!$K$33:$K$55</c:f>
              <c:numCache>
                <c:formatCode>_(* #,##0_);_(* \(#,##0\);_(* "-"_);_(@_)</c:formatCode>
                <c:ptCount val="23"/>
                <c:pt idx="0">
                  <c:v>34264.767707202242</c:v>
                </c:pt>
                <c:pt idx="1">
                  <c:v>33987.917626366398</c:v>
                </c:pt>
                <c:pt idx="2">
                  <c:v>35534.377442305245</c:v>
                </c:pt>
                <c:pt idx="3">
                  <c:v>39700.816270020812</c:v>
                </c:pt>
                <c:pt idx="4">
                  <c:v>47420.936625946422</c:v>
                </c:pt>
                <c:pt idx="5">
                  <c:v>52171.619485081683</c:v>
                </c:pt>
                <c:pt idx="6">
                  <c:v>54526.698012038927</c:v>
                </c:pt>
                <c:pt idx="7">
                  <c:v>46929.959589360886</c:v>
                </c:pt>
                <c:pt idx="8">
                  <c:v>39170.636048615612</c:v>
                </c:pt>
                <c:pt idx="9">
                  <c:v>37537.095355390316</c:v>
                </c:pt>
                <c:pt idx="10">
                  <c:v>39168.04718290372</c:v>
                </c:pt>
                <c:pt idx="11">
                  <c:v>38738.612960031205</c:v>
                </c:pt>
                <c:pt idx="12">
                  <c:v>40373.339807865574</c:v>
                </c:pt>
                <c:pt idx="13">
                  <c:v>42413.911074434051</c:v>
                </c:pt>
                <c:pt idx="14">
                  <c:v>45043.136326696462</c:v>
                </c:pt>
                <c:pt idx="15">
                  <c:v>49639.744889072237</c:v>
                </c:pt>
                <c:pt idx="16">
                  <c:v>54366.215431012628</c:v>
                </c:pt>
                <c:pt idx="17">
                  <c:v>57379.493939289314</c:v>
                </c:pt>
                <c:pt idx="18">
                  <c:v>56476.090339236172</c:v>
                </c:pt>
                <c:pt idx="19">
                  <c:v>59083.300116523969</c:v>
                </c:pt>
                <c:pt idx="20">
                  <c:v>61874.224854791421</c:v>
                </c:pt>
                <c:pt idx="21">
                  <c:v>68866.567131310134</c:v>
                </c:pt>
                <c:pt idx="22">
                  <c:v>66014.701854345796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5D-45B4-8D22-829B9803B4EA}"/>
            </c:ext>
          </c:extLst>
        </c:ser>
        <c:ser>
          <c:idx val="3"/>
          <c:order val="3"/>
          <c:tx>
            <c:strRef>
              <c:f>Úrvinnsla!$L$32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Úrvinnsla!$H$33:$H$55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Úrvinnsla!$L$33:$L$55</c:f>
              <c:numCache>
                <c:formatCode>_(* #,##0_);_(* \(#,##0\);_(* "-"_);_(@_)</c:formatCode>
                <c:ptCount val="23"/>
                <c:pt idx="0">
                  <c:v>23917.922225180191</c:v>
                </c:pt>
                <c:pt idx="1">
                  <c:v>24608.248806673317</c:v>
                </c:pt>
                <c:pt idx="2">
                  <c:v>26808.767373485021</c:v>
                </c:pt>
                <c:pt idx="3">
                  <c:v>29634.569086683641</c:v>
                </c:pt>
                <c:pt idx="4">
                  <c:v>30642.957378219089</c:v>
                </c:pt>
                <c:pt idx="5">
                  <c:v>35330.350961263801</c:v>
                </c:pt>
                <c:pt idx="6">
                  <c:v>38507.298343451737</c:v>
                </c:pt>
                <c:pt idx="7">
                  <c:v>35344.778322856917</c:v>
                </c:pt>
                <c:pt idx="8">
                  <c:v>26921.189615740448</c:v>
                </c:pt>
                <c:pt idx="9">
                  <c:v>29301.290604778071</c:v>
                </c:pt>
                <c:pt idx="10">
                  <c:v>28232.120171385741</c:v>
                </c:pt>
                <c:pt idx="11">
                  <c:v>26668.111729768174</c:v>
                </c:pt>
                <c:pt idx="12">
                  <c:v>27745.740224735022</c:v>
                </c:pt>
                <c:pt idx="13">
                  <c:v>28366.520332236432</c:v>
                </c:pt>
                <c:pt idx="14">
                  <c:v>29765.679452603465</c:v>
                </c:pt>
                <c:pt idx="15">
                  <c:v>34233.885592639992</c:v>
                </c:pt>
                <c:pt idx="16">
                  <c:v>38011.913427471831</c:v>
                </c:pt>
                <c:pt idx="17">
                  <c:v>40232.101494251292</c:v>
                </c:pt>
                <c:pt idx="18">
                  <c:v>40816.478598693029</c:v>
                </c:pt>
                <c:pt idx="19">
                  <c:v>42424.591584392678</c:v>
                </c:pt>
                <c:pt idx="20">
                  <c:v>44716.224521180106</c:v>
                </c:pt>
                <c:pt idx="21">
                  <c:v>50017.856436686001</c:v>
                </c:pt>
                <c:pt idx="22">
                  <c:v>50012.482071713144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5D-45B4-8D22-829B9803B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4172464"/>
        <c:axId val="2004161232"/>
      </c:lineChart>
      <c:catAx>
        <c:axId val="20041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04161232"/>
        <c:crosses val="autoZero"/>
        <c:auto val="1"/>
        <c:lblAlgn val="ctr"/>
        <c:lblOffset val="100"/>
        <c:noMultiLvlLbl val="0"/>
      </c:catAx>
      <c:valAx>
        <c:axId val="20041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0417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Þróun í fjölda kaupsamninga frá 2001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Úrvinnsla!$P$5</c:f>
              <c:strCache>
                <c:ptCount val="1"/>
                <c:pt idx="0">
                  <c:v>Austurland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Úrvinnsla!$P$6:$P$29</c:f>
              <c:numCache>
                <c:formatCode>General</c:formatCode>
                <c:ptCount val="24"/>
                <c:pt idx="0">
                  <c:v>100</c:v>
                </c:pt>
                <c:pt idx="1">
                  <c:v>109.89583333333333</c:v>
                </c:pt>
                <c:pt idx="2">
                  <c:v>192.1875</c:v>
                </c:pt>
                <c:pt idx="3">
                  <c:v>214.0625</c:v>
                </c:pt>
                <c:pt idx="4">
                  <c:v>282.29166666666663</c:v>
                </c:pt>
                <c:pt idx="5">
                  <c:v>248.95833333333334</c:v>
                </c:pt>
                <c:pt idx="6">
                  <c:v>142.1875</c:v>
                </c:pt>
                <c:pt idx="7">
                  <c:v>65.625</c:v>
                </c:pt>
                <c:pt idx="8">
                  <c:v>38.020833333333329</c:v>
                </c:pt>
                <c:pt idx="9">
                  <c:v>47.395833333333329</c:v>
                </c:pt>
                <c:pt idx="10">
                  <c:v>54.166666666666664</c:v>
                </c:pt>
                <c:pt idx="11">
                  <c:v>63.020833333333336</c:v>
                </c:pt>
                <c:pt idx="12">
                  <c:v>71.875</c:v>
                </c:pt>
                <c:pt idx="13">
                  <c:v>70.3125</c:v>
                </c:pt>
                <c:pt idx="14">
                  <c:v>97.395833333333343</c:v>
                </c:pt>
                <c:pt idx="15">
                  <c:v>73.958333333333343</c:v>
                </c:pt>
                <c:pt idx="16">
                  <c:v>94.270833333333343</c:v>
                </c:pt>
                <c:pt idx="17">
                  <c:v>123.95833333333333</c:v>
                </c:pt>
                <c:pt idx="18">
                  <c:v>127.08333333333333</c:v>
                </c:pt>
                <c:pt idx="19">
                  <c:v>139.0625</c:v>
                </c:pt>
                <c:pt idx="20">
                  <c:v>147.91666666666669</c:v>
                </c:pt>
                <c:pt idx="21">
                  <c:v>133.85416666666669</c:v>
                </c:pt>
                <c:pt idx="22">
                  <c:v>135.41666666666669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F-4BC3-B794-884B1ADF80BA}"/>
            </c:ext>
          </c:extLst>
        </c:ser>
        <c:ser>
          <c:idx val="1"/>
          <c:order val="1"/>
          <c:tx>
            <c:strRef>
              <c:f>Úrvinnsla!$Q$5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Úrvinnsla!$Q$6:$Q$29</c:f>
              <c:numCache>
                <c:formatCode>General</c:formatCode>
                <c:ptCount val="24"/>
                <c:pt idx="0">
                  <c:v>100</c:v>
                </c:pt>
                <c:pt idx="1">
                  <c:v>108.80694804205393</c:v>
                </c:pt>
                <c:pt idx="2">
                  <c:v>128.73685814414139</c:v>
                </c:pt>
                <c:pt idx="3">
                  <c:v>154.18253847325917</c:v>
                </c:pt>
                <c:pt idx="4">
                  <c:v>146.57930824318146</c:v>
                </c:pt>
                <c:pt idx="5">
                  <c:v>113.59134542130123</c:v>
                </c:pt>
                <c:pt idx="6">
                  <c:v>126.45131799481943</c:v>
                </c:pt>
                <c:pt idx="7">
                  <c:v>36.142008227944537</c:v>
                </c:pt>
                <c:pt idx="8">
                  <c:v>14.62745695566052</c:v>
                </c:pt>
                <c:pt idx="9">
                  <c:v>27.761694347097364</c:v>
                </c:pt>
                <c:pt idx="10">
                  <c:v>51.531311900045708</c:v>
                </c:pt>
                <c:pt idx="11">
                  <c:v>61.679110163035197</c:v>
                </c:pt>
                <c:pt idx="12">
                  <c:v>70.120371781197619</c:v>
                </c:pt>
                <c:pt idx="13">
                  <c:v>78.333079384427847</c:v>
                </c:pt>
                <c:pt idx="14">
                  <c:v>96.145055614810303</c:v>
                </c:pt>
                <c:pt idx="15">
                  <c:v>105.69861343897608</c:v>
                </c:pt>
                <c:pt idx="16">
                  <c:v>97.181167149169596</c:v>
                </c:pt>
                <c:pt idx="17">
                  <c:v>107.16135913454212</c:v>
                </c:pt>
                <c:pt idx="18">
                  <c:v>101.23419168063386</c:v>
                </c:pt>
                <c:pt idx="19">
                  <c:v>128.72162120981258</c:v>
                </c:pt>
                <c:pt idx="20">
                  <c:v>137.08669815633095</c:v>
                </c:pt>
                <c:pt idx="21">
                  <c:v>99.695261313423742</c:v>
                </c:pt>
                <c:pt idx="22">
                  <c:v>89.7150693280512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5F-4BC3-B794-884B1ADF80BA}"/>
            </c:ext>
          </c:extLst>
        </c:ser>
        <c:ser>
          <c:idx val="2"/>
          <c:order val="2"/>
          <c:tx>
            <c:strRef>
              <c:f>Úrvinnsla!$R$5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Úrvinnsla!$R$6:$R$29</c:f>
              <c:numCache>
                <c:formatCode>General</c:formatCode>
                <c:ptCount val="24"/>
                <c:pt idx="0">
                  <c:v>100</c:v>
                </c:pt>
                <c:pt idx="1">
                  <c:v>107.08527789563004</c:v>
                </c:pt>
                <c:pt idx="2">
                  <c:v>126.75010606703437</c:v>
                </c:pt>
                <c:pt idx="3">
                  <c:v>152.16376750106068</c:v>
                </c:pt>
                <c:pt idx="4">
                  <c:v>167.64955451845566</c:v>
                </c:pt>
                <c:pt idx="5">
                  <c:v>125.66822231650403</c:v>
                </c:pt>
                <c:pt idx="6">
                  <c:v>126.73949936359779</c:v>
                </c:pt>
                <c:pt idx="7">
                  <c:v>41.92829868476877</c:v>
                </c:pt>
                <c:pt idx="8">
                  <c:v>18.752651675859141</c:v>
                </c:pt>
                <c:pt idx="9">
                  <c:v>29.05176071277047</c:v>
                </c:pt>
                <c:pt idx="10">
                  <c:v>47.921086126431902</c:v>
                </c:pt>
                <c:pt idx="11">
                  <c:v>57.711073398387782</c:v>
                </c:pt>
                <c:pt idx="12">
                  <c:v>67.384386932541361</c:v>
                </c:pt>
                <c:pt idx="13">
                  <c:v>75.912176495545182</c:v>
                </c:pt>
                <c:pt idx="14">
                  <c:v>95.142129826050052</c:v>
                </c:pt>
                <c:pt idx="15">
                  <c:v>106.9898175647009</c:v>
                </c:pt>
                <c:pt idx="16">
                  <c:v>105.71701315231226</c:v>
                </c:pt>
                <c:pt idx="17">
                  <c:v>113.49172677131946</c:v>
                </c:pt>
                <c:pt idx="18">
                  <c:v>109.74756045820959</c:v>
                </c:pt>
                <c:pt idx="19">
                  <c:v>137.77047093763258</c:v>
                </c:pt>
                <c:pt idx="20">
                  <c:v>157.24437844717863</c:v>
                </c:pt>
                <c:pt idx="21">
                  <c:v>118.32838353839628</c:v>
                </c:pt>
                <c:pt idx="22">
                  <c:v>102.38650827322869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5F-4BC3-B794-884B1ADF80BA}"/>
            </c:ext>
          </c:extLst>
        </c:ser>
        <c:ser>
          <c:idx val="3"/>
          <c:order val="3"/>
          <c:tx>
            <c:strRef>
              <c:f>Úrvinnsla!$S$5</c:f>
              <c:strCache>
                <c:ptCount val="1"/>
                <c:pt idx="0">
                  <c:v>Landsbyggðin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Úrvinnsla!$O$6:$O$29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Úrvinnsla!$S$6:$S$29</c:f>
              <c:numCache>
                <c:formatCode>General</c:formatCode>
                <c:ptCount val="24"/>
                <c:pt idx="0">
                  <c:v>100</c:v>
                </c:pt>
                <c:pt idx="1">
                  <c:v>103.1413612565445</c:v>
                </c:pt>
                <c:pt idx="2">
                  <c:v>122.19895287958116</c:v>
                </c:pt>
                <c:pt idx="3">
                  <c:v>147.5392670157068</c:v>
                </c:pt>
                <c:pt idx="4">
                  <c:v>215.91623036649216</c:v>
                </c:pt>
                <c:pt idx="5">
                  <c:v>153.33333333333334</c:v>
                </c:pt>
                <c:pt idx="6">
                  <c:v>127.3996509598604</c:v>
                </c:pt>
                <c:pt idx="7">
                  <c:v>55.183246073298434</c:v>
                </c:pt>
                <c:pt idx="8">
                  <c:v>28.202443280977313</c:v>
                </c:pt>
                <c:pt idx="9">
                  <c:v>32.00698080279232</c:v>
                </c:pt>
                <c:pt idx="10">
                  <c:v>39.650959860383942</c:v>
                </c:pt>
                <c:pt idx="11">
                  <c:v>48.62129144851658</c:v>
                </c:pt>
                <c:pt idx="12">
                  <c:v>61.116928446771382</c:v>
                </c:pt>
                <c:pt idx="13">
                  <c:v>70.366492146596855</c:v>
                </c:pt>
                <c:pt idx="14">
                  <c:v>92.84467713787086</c:v>
                </c:pt>
                <c:pt idx="15">
                  <c:v>109.94764397905759</c:v>
                </c:pt>
                <c:pt idx="16">
                  <c:v>125.27050610820245</c:v>
                </c:pt>
                <c:pt idx="17">
                  <c:v>127.99301919720767</c:v>
                </c:pt>
                <c:pt idx="18">
                  <c:v>129.24956369982547</c:v>
                </c:pt>
                <c:pt idx="19">
                  <c:v>158.49912739965094</c:v>
                </c:pt>
                <c:pt idx="20">
                  <c:v>203.42059336823738</c:v>
                </c:pt>
                <c:pt idx="21">
                  <c:v>161.01221640488657</c:v>
                </c:pt>
                <c:pt idx="22">
                  <c:v>131.41361256544505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5F-4BC3-B794-884B1ADF8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7264496"/>
        <c:axId val="2007257424"/>
      </c:lineChart>
      <c:catAx>
        <c:axId val="200726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07257424"/>
        <c:crosses val="autoZero"/>
        <c:auto val="1"/>
        <c:lblAlgn val="ctr"/>
        <c:lblOffset val="100"/>
        <c:noMultiLvlLbl val="0"/>
      </c:catAx>
      <c:valAx>
        <c:axId val="200725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00726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31</xdr:row>
      <xdr:rowOff>4761</xdr:rowOff>
    </xdr:from>
    <xdr:to>
      <xdr:col>25</xdr:col>
      <xdr:colOff>9525</xdr:colOff>
      <xdr:row>54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1A5C42-5BDC-479B-88CF-2BBC3CD85D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466725</xdr:colOff>
      <xdr:row>11</xdr:row>
      <xdr:rowOff>61912</xdr:rowOff>
    </xdr:from>
    <xdr:to>
      <xdr:col>30</xdr:col>
      <xdr:colOff>19050</xdr:colOff>
      <xdr:row>25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BD6A57-BC9E-49A2-91AE-093994BC0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604837</xdr:colOff>
      <xdr:row>63</xdr:row>
      <xdr:rowOff>52387</xdr:rowOff>
    </xdr:from>
    <xdr:to>
      <xdr:col>19</xdr:col>
      <xdr:colOff>414337</xdr:colOff>
      <xdr:row>77</xdr:row>
      <xdr:rowOff>128587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4B1867E-5078-4A41-9C6D-A269AE164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595311</xdr:colOff>
      <xdr:row>5</xdr:row>
      <xdr:rowOff>14286</xdr:rowOff>
    </xdr:from>
    <xdr:to>
      <xdr:col>21</xdr:col>
      <xdr:colOff>9524</xdr:colOff>
      <xdr:row>25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CCC6A3-4D79-47D6-92FC-C5725C854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604837</xdr:colOff>
      <xdr:row>28</xdr:row>
      <xdr:rowOff>42862</xdr:rowOff>
    </xdr:from>
    <xdr:to>
      <xdr:col>21</xdr:col>
      <xdr:colOff>38100</xdr:colOff>
      <xdr:row>48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EFC599-18D4-4F79-9E20-EAD7E7600D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14287</xdr:colOff>
      <xdr:row>50</xdr:row>
      <xdr:rowOff>185736</xdr:rowOff>
    </xdr:from>
    <xdr:to>
      <xdr:col>21</xdr:col>
      <xdr:colOff>66675</xdr:colOff>
      <xdr:row>68</xdr:row>
      <xdr:rowOff>19049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C6A7A1-2581-41AF-8B5C-314D07AAE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4</xdr:row>
      <xdr:rowOff>85725</xdr:rowOff>
    </xdr:from>
    <xdr:to>
      <xdr:col>21</xdr:col>
      <xdr:colOff>390525</xdr:colOff>
      <xdr:row>21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F4B0DE-369D-44BC-9A30-2BA69B2249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581025</xdr:colOff>
      <xdr:row>25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974955-8265-4EB9-B627-4200D9BBA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619124</xdr:colOff>
      <xdr:row>3</xdr:row>
      <xdr:rowOff>0</xdr:rowOff>
    </xdr:from>
    <xdr:to>
      <xdr:col>27</xdr:col>
      <xdr:colOff>304799</xdr:colOff>
      <xdr:row>25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C8E9790-412E-4073-AF1A-0B22DF5D3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13</xdr:col>
      <xdr:colOff>47625</xdr:colOff>
      <xdr:row>45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C8F540F-7BCA-41E1-91A6-0C29CA1DA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27</xdr:col>
      <xdr:colOff>314325</xdr:colOff>
      <xdr:row>47</xdr:row>
      <xdr:rowOff>4763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296FC01-F625-4CC1-B216-5AA576E7A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12</xdr:col>
      <xdr:colOff>504825</xdr:colOff>
      <xdr:row>69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A104B58-63A8-46DF-82FD-071573C4F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619124</xdr:colOff>
      <xdr:row>48</xdr:row>
      <xdr:rowOff>0</xdr:rowOff>
    </xdr:from>
    <xdr:to>
      <xdr:col>27</xdr:col>
      <xdr:colOff>257174</xdr:colOff>
      <xdr:row>68</xdr:row>
      <xdr:rowOff>152400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3CDD789-A6DE-4C7F-8680-F5FBF16C1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nar Úlfarsson" refreshedDate="45625.585772916667" createdVersion="8" refreshedVersion="8" minRefreshableVersion="3" recordCount="152" xr:uid="{D9DC9EE5-8CD0-448A-ADCD-4D27F0005373}">
  <cacheSource type="worksheet">
    <worksheetSource name="Velta"/>
  </cacheSource>
  <cacheFields count="3">
    <cacheField name="Year" numFmtId="0">
      <sharedItems containsSemiMixedTypes="0" containsString="0" containsNumber="1" containsInteger="1" minValue="2006" maxValue="2024" count="19"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Landshluti" numFmtId="0">
      <sharedItems count="8">
        <s v="Austurland"/>
        <s v="Höfuðborgarsvæðið"/>
        <s v="Norðurland eystra"/>
        <s v="Norðurland vestra"/>
        <s v="Suðurland"/>
        <s v="Suðurnes"/>
        <s v="Vestfirðir"/>
        <s v="Vesturland"/>
      </sharedItems>
    </cacheField>
    <cacheField name="KAUPVERD" numFmtId="0">
      <sharedItems containsSemiMixedTypes="0" containsString="0" containsNumber="1" containsInteger="1" minValue="486548" maxValue="5575348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nar Úlfarsson" refreshedDate="45625.591115162038" createdVersion="8" refreshedVersion="8" minRefreshableVersion="3" recordCount="152" xr:uid="{E3AF3E87-B734-48E5-AD05-A3E36E98819C}">
  <cacheSource type="worksheet">
    <worksheetSource name="samningar"/>
  </cacheSource>
  <cacheFields count="3">
    <cacheField name="Year" numFmtId="0">
      <sharedItems containsSemiMixedTypes="0" containsString="0" containsNumber="1" containsInteger="1" minValue="2006" maxValue="2024" count="19"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Landshluti" numFmtId="0">
      <sharedItems count="8">
        <s v="Austurland"/>
        <s v="Höfuðborgarsvæðið"/>
        <s v="Norðurland eystra"/>
        <s v="Norðurland vestra"/>
        <s v="Suðurland"/>
        <s v="Suðurnes"/>
        <s v="Vestfirðir"/>
        <s v="Vesturland"/>
      </sharedItems>
    </cacheField>
    <cacheField name="Count of FAERSLUNUMER" numFmtId="0">
      <sharedItems containsSemiMixedTypes="0" containsString="0" containsNumber="1" containsInteger="1" minValue="41" maxValue="8997" count="143">
        <n v="164"/>
        <n v="3278"/>
        <n v="297"/>
        <n v="78"/>
        <n v="408"/>
        <n v="365"/>
        <n v="127"/>
        <n v="195"/>
        <n v="273"/>
        <n v="8299"/>
        <n v="783"/>
        <n v="100"/>
        <n v="810"/>
        <n v="993"/>
        <n v="141"/>
        <n v="550"/>
        <n v="126"/>
        <n v="2372"/>
        <n v="354"/>
        <n v="69"/>
        <n v="375"/>
        <n v="402"/>
        <n v="70"/>
        <n v="185"/>
        <n v="73"/>
        <n v="960"/>
        <n v="202"/>
        <n v="41"/>
        <n v="230"/>
        <n v="105"/>
        <n v="72"/>
        <n v="85"/>
        <n v="91"/>
        <n v="1822"/>
        <n v="258"/>
        <n v="52"/>
        <n v="252"/>
        <n v="104"/>
        <n v="71"/>
        <n v="89"/>
        <n v="3382"/>
        <n v="401"/>
        <n v="47"/>
        <n v="309"/>
        <n v="101"/>
        <n v="121"/>
        <n v="4048"/>
        <n v="466"/>
        <n v="56"/>
        <n v="313"/>
        <n v="205"/>
        <n v="147"/>
        <n v="138"/>
        <n v="4602"/>
        <n v="572"/>
        <n v="67"/>
        <n v="420"/>
        <n v="269"/>
        <n v="159"/>
        <n v="135"/>
        <n v="5141"/>
        <n v="627"/>
        <n v="55"/>
        <n v="515"/>
        <n v="317"/>
        <n v="115"/>
        <n v="187"/>
        <n v="6310"/>
        <n v="720"/>
        <n v="99"/>
        <n v="672"/>
        <n v="498"/>
        <n v="110"/>
        <n v="374"/>
        <n v="142"/>
        <n v="6937"/>
        <n v="812"/>
        <n v="805"/>
        <n v="744"/>
        <n v="120"/>
        <n v="436"/>
        <n v="181"/>
        <n v="6378"/>
        <n v="1007"/>
        <n v="111"/>
        <n v="961"/>
        <n v="786"/>
        <n v="128"/>
        <n v="415"/>
        <n v="238"/>
        <n v="7033"/>
        <n v="852"/>
        <n v="114"/>
        <n v="937"/>
        <n v="916"/>
        <n v="132"/>
        <n v="478"/>
        <n v="244"/>
        <n v="6644"/>
        <n v="860"/>
        <n v="107"/>
        <n v="991"/>
        <n v="889"/>
        <n v="177"/>
        <n v="435"/>
        <n v="267"/>
        <n v="8448"/>
        <n v="1076"/>
        <n v="103"/>
        <n v="1256"/>
        <n v="1006"/>
        <n v="221"/>
        <n v="612"/>
        <n v="284"/>
        <n v="8997"/>
        <n v="1342"/>
        <n v="156"/>
        <n v="1675"/>
        <n v="1377"/>
        <n v="235"/>
        <n v="759"/>
        <n v="257"/>
        <n v="6543"/>
        <n v="951"/>
        <n v="155"/>
        <n v="1371"/>
        <n v="1115"/>
        <n v="194"/>
        <n v="570"/>
        <n v="260"/>
        <n v="5888"/>
        <n v="828"/>
        <n v="1041"/>
        <n v="863"/>
        <n v="144"/>
        <n v="518"/>
        <n v="207"/>
        <n v="6518"/>
        <n v="907"/>
        <n v="134"/>
        <n v="1244"/>
        <n v="1049"/>
        <n v="53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2">
  <r>
    <x v="0"/>
    <x v="0"/>
    <n v="2322305"/>
  </r>
  <r>
    <x v="0"/>
    <x v="1"/>
    <n v="81261911"/>
  </r>
  <r>
    <x v="0"/>
    <x v="2"/>
    <n v="4740239"/>
  </r>
  <r>
    <x v="0"/>
    <x v="3"/>
    <n v="976775"/>
  </r>
  <r>
    <x v="0"/>
    <x v="4"/>
    <n v="6221554"/>
  </r>
  <r>
    <x v="0"/>
    <x v="5"/>
    <n v="6318638"/>
  </r>
  <r>
    <x v="0"/>
    <x v="6"/>
    <n v="1124035"/>
  </r>
  <r>
    <x v="0"/>
    <x v="7"/>
    <n v="3165403"/>
  </r>
  <r>
    <x v="1"/>
    <x v="0"/>
    <n v="4593762"/>
  </r>
  <r>
    <x v="1"/>
    <x v="1"/>
    <n v="235926757"/>
  </r>
  <r>
    <x v="1"/>
    <x v="2"/>
    <n v="13205055"/>
  </r>
  <r>
    <x v="1"/>
    <x v="3"/>
    <n v="1283982"/>
  </r>
  <r>
    <x v="1"/>
    <x v="4"/>
    <n v="14042719"/>
  </r>
  <r>
    <x v="1"/>
    <x v="5"/>
    <n v="20001628"/>
  </r>
  <r>
    <x v="1"/>
    <x v="6"/>
    <n v="1403006"/>
  </r>
  <r>
    <x v="1"/>
    <x v="7"/>
    <n v="10363545"/>
  </r>
  <r>
    <x v="2"/>
    <x v="0"/>
    <n v="1996840"/>
  </r>
  <r>
    <x v="2"/>
    <x v="1"/>
    <n v="67288112"/>
  </r>
  <r>
    <x v="2"/>
    <x v="2"/>
    <n v="6370254"/>
  </r>
  <r>
    <x v="2"/>
    <x v="3"/>
    <n v="881998"/>
  </r>
  <r>
    <x v="2"/>
    <x v="4"/>
    <n v="6642487"/>
  </r>
  <r>
    <x v="2"/>
    <x v="5"/>
    <n v="9268037"/>
  </r>
  <r>
    <x v="2"/>
    <x v="6"/>
    <n v="628027"/>
  </r>
  <r>
    <x v="2"/>
    <x v="7"/>
    <n v="3217595"/>
  </r>
  <r>
    <x v="3"/>
    <x v="0"/>
    <n v="950096"/>
  </r>
  <r>
    <x v="3"/>
    <x v="1"/>
    <n v="27612972"/>
  </r>
  <r>
    <x v="3"/>
    <x v="2"/>
    <n v="3401441"/>
  </r>
  <r>
    <x v="3"/>
    <x v="3"/>
    <n v="569086"/>
  </r>
  <r>
    <x v="3"/>
    <x v="4"/>
    <n v="3694655"/>
  </r>
  <r>
    <x v="3"/>
    <x v="5"/>
    <n v="2049528"/>
  </r>
  <r>
    <x v="3"/>
    <x v="6"/>
    <n v="643836"/>
  </r>
  <r>
    <x v="3"/>
    <x v="7"/>
    <n v="1336179"/>
  </r>
  <r>
    <x v="4"/>
    <x v="0"/>
    <n v="1267489"/>
  </r>
  <r>
    <x v="4"/>
    <x v="1"/>
    <n v="46530295"/>
  </r>
  <r>
    <x v="4"/>
    <x v="2"/>
    <n v="4947247"/>
  </r>
  <r>
    <x v="4"/>
    <x v="3"/>
    <n v="855698"/>
  </r>
  <r>
    <x v="4"/>
    <x v="4"/>
    <n v="3933458"/>
  </r>
  <r>
    <x v="4"/>
    <x v="5"/>
    <n v="3370028"/>
  </r>
  <r>
    <x v="4"/>
    <x v="6"/>
    <n v="753461"/>
  </r>
  <r>
    <x v="4"/>
    <x v="7"/>
    <n v="1335041"/>
  </r>
  <r>
    <x v="5"/>
    <x v="0"/>
    <n v="1551789"/>
  </r>
  <r>
    <x v="5"/>
    <x v="1"/>
    <n v="92315760"/>
  </r>
  <r>
    <x v="5"/>
    <x v="2"/>
    <n v="7636406"/>
  </r>
  <r>
    <x v="5"/>
    <x v="3"/>
    <n v="737845"/>
  </r>
  <r>
    <x v="5"/>
    <x v="4"/>
    <n v="5438063"/>
  </r>
  <r>
    <x v="5"/>
    <x v="5"/>
    <n v="2101830"/>
  </r>
  <r>
    <x v="5"/>
    <x v="6"/>
    <n v="486548"/>
  </r>
  <r>
    <x v="5"/>
    <x v="7"/>
    <n v="2481859"/>
  </r>
  <r>
    <x v="6"/>
    <x v="0"/>
    <n v="1778956"/>
  </r>
  <r>
    <x v="6"/>
    <x v="1"/>
    <n v="116367155"/>
  </r>
  <r>
    <x v="6"/>
    <x v="2"/>
    <n v="9113403"/>
  </r>
  <r>
    <x v="6"/>
    <x v="3"/>
    <n v="854498"/>
  </r>
  <r>
    <x v="6"/>
    <x v="4"/>
    <n v="5760799"/>
  </r>
  <r>
    <x v="6"/>
    <x v="5"/>
    <n v="4202482"/>
  </r>
  <r>
    <x v="6"/>
    <x v="6"/>
    <n v="827410"/>
  </r>
  <r>
    <x v="6"/>
    <x v="7"/>
    <n v="2359838"/>
  </r>
  <r>
    <x v="7"/>
    <x v="0"/>
    <n v="2185017"/>
  </r>
  <r>
    <x v="7"/>
    <x v="1"/>
    <n v="144743690"/>
  </r>
  <r>
    <x v="7"/>
    <x v="2"/>
    <n v="12014717"/>
  </r>
  <r>
    <x v="7"/>
    <x v="3"/>
    <n v="1092631"/>
  </r>
  <r>
    <x v="7"/>
    <x v="4"/>
    <n v="8725283"/>
  </r>
  <r>
    <x v="7"/>
    <x v="5"/>
    <n v="5395572"/>
  </r>
  <r>
    <x v="7"/>
    <x v="6"/>
    <n v="1425626"/>
  </r>
  <r>
    <x v="7"/>
    <x v="7"/>
    <n v="2983890"/>
  </r>
  <r>
    <x v="8"/>
    <x v="0"/>
    <n v="2418435"/>
  </r>
  <r>
    <x v="8"/>
    <x v="1"/>
    <n v="175010422"/>
  </r>
  <r>
    <x v="8"/>
    <x v="2"/>
    <n v="13561654"/>
  </r>
  <r>
    <x v="8"/>
    <x v="3"/>
    <n v="935182"/>
  </r>
  <r>
    <x v="8"/>
    <x v="4"/>
    <n v="10497639"/>
  </r>
  <r>
    <x v="8"/>
    <x v="5"/>
    <n v="6606519"/>
  </r>
  <r>
    <x v="8"/>
    <x v="6"/>
    <n v="1332447"/>
  </r>
  <r>
    <x v="8"/>
    <x v="7"/>
    <n v="5271278"/>
  </r>
  <r>
    <x v="9"/>
    <x v="0"/>
    <n v="3165966"/>
  </r>
  <r>
    <x v="9"/>
    <x v="1"/>
    <n v="234548206"/>
  </r>
  <r>
    <x v="9"/>
    <x v="2"/>
    <n v="17202608"/>
  </r>
  <r>
    <x v="9"/>
    <x v="3"/>
    <n v="1738750"/>
  </r>
  <r>
    <x v="9"/>
    <x v="4"/>
    <n v="13828596"/>
  </r>
  <r>
    <x v="9"/>
    <x v="5"/>
    <n v="11742938"/>
  </r>
  <r>
    <x v="9"/>
    <x v="6"/>
    <n v="1610880"/>
  </r>
  <r>
    <x v="9"/>
    <x v="7"/>
    <n v="7875631"/>
  </r>
  <r>
    <x v="10"/>
    <x v="0"/>
    <n v="2765422"/>
  </r>
  <r>
    <x v="10"/>
    <x v="1"/>
    <n v="288495932"/>
  </r>
  <r>
    <x v="10"/>
    <x v="2"/>
    <n v="21295808"/>
  </r>
  <r>
    <x v="10"/>
    <x v="3"/>
    <n v="1628447"/>
  </r>
  <r>
    <x v="10"/>
    <x v="4"/>
    <n v="19917192"/>
  </r>
  <r>
    <x v="10"/>
    <x v="5"/>
    <n v="20985104"/>
  </r>
  <r>
    <x v="10"/>
    <x v="6"/>
    <n v="1834788"/>
  </r>
  <r>
    <x v="10"/>
    <x v="7"/>
    <n v="10759023"/>
  </r>
  <r>
    <x v="11"/>
    <x v="0"/>
    <n v="3891847"/>
  </r>
  <r>
    <x v="11"/>
    <x v="1"/>
    <n v="302988170"/>
  </r>
  <r>
    <x v="11"/>
    <x v="2"/>
    <n v="30767658"/>
  </r>
  <r>
    <x v="11"/>
    <x v="3"/>
    <n v="2596323"/>
  </r>
  <r>
    <x v="11"/>
    <x v="4"/>
    <n v="26983968"/>
  </r>
  <r>
    <x v="11"/>
    <x v="5"/>
    <n v="24443616"/>
  </r>
  <r>
    <x v="11"/>
    <x v="6"/>
    <n v="1887019"/>
  </r>
  <r>
    <x v="11"/>
    <x v="7"/>
    <n v="11379919"/>
  </r>
  <r>
    <x v="12"/>
    <x v="0"/>
    <n v="5755481"/>
  </r>
  <r>
    <x v="12"/>
    <x v="1"/>
    <n v="357847710"/>
  </r>
  <r>
    <x v="12"/>
    <x v="2"/>
    <n v="27738125"/>
  </r>
  <r>
    <x v="12"/>
    <x v="3"/>
    <n v="2660913"/>
  </r>
  <r>
    <x v="12"/>
    <x v="4"/>
    <n v="28820939"/>
  </r>
  <r>
    <x v="12"/>
    <x v="5"/>
    <n v="31093852"/>
  </r>
  <r>
    <x v="12"/>
    <x v="6"/>
    <n v="2363243"/>
  </r>
  <r>
    <x v="12"/>
    <x v="7"/>
    <n v="14754275"/>
  </r>
  <r>
    <x v="13"/>
    <x v="0"/>
    <n v="5976116"/>
  </r>
  <r>
    <x v="13"/>
    <x v="1"/>
    <n v="342450071"/>
  </r>
  <r>
    <x v="13"/>
    <x v="2"/>
    <n v="28899602"/>
  </r>
  <r>
    <x v="13"/>
    <x v="3"/>
    <n v="2730675"/>
  </r>
  <r>
    <x v="13"/>
    <x v="4"/>
    <n v="32743291"/>
  </r>
  <r>
    <x v="13"/>
    <x v="5"/>
    <n v="30469050"/>
  </r>
  <r>
    <x v="13"/>
    <x v="6"/>
    <n v="3783938"/>
  </r>
  <r>
    <x v="13"/>
    <x v="7"/>
    <n v="14874060"/>
  </r>
  <r>
    <x v="14"/>
    <x v="0"/>
    <n v="6873445"/>
  </r>
  <r>
    <x v="14"/>
    <x v="1"/>
    <n v="467253520"/>
  </r>
  <r>
    <x v="14"/>
    <x v="2"/>
    <n v="38191285"/>
  </r>
  <r>
    <x v="14"/>
    <x v="3"/>
    <n v="3118713"/>
  </r>
  <r>
    <x v="14"/>
    <x v="4"/>
    <n v="43400996"/>
  </r>
  <r>
    <x v="14"/>
    <x v="5"/>
    <n v="37811864"/>
  </r>
  <r>
    <x v="14"/>
    <x v="6"/>
    <n v="5340890"/>
  </r>
  <r>
    <x v="14"/>
    <x v="7"/>
    <n v="21872235"/>
  </r>
  <r>
    <x v="15"/>
    <x v="0"/>
    <n v="8108198"/>
  </r>
  <r>
    <x v="15"/>
    <x v="1"/>
    <n v="557534843"/>
  </r>
  <r>
    <x v="15"/>
    <x v="2"/>
    <n v="50618835"/>
  </r>
  <r>
    <x v="15"/>
    <x v="3"/>
    <n v="4827260"/>
  </r>
  <r>
    <x v="15"/>
    <x v="4"/>
    <n v="66507630"/>
  </r>
  <r>
    <x v="15"/>
    <x v="5"/>
    <n v="55276925"/>
  </r>
  <r>
    <x v="15"/>
    <x v="6"/>
    <n v="6348292"/>
  </r>
  <r>
    <x v="15"/>
    <x v="7"/>
    <n v="29573114"/>
  </r>
  <r>
    <x v="16"/>
    <x v="0"/>
    <n v="10282473"/>
  </r>
  <r>
    <x v="16"/>
    <x v="1"/>
    <n v="494289334"/>
  </r>
  <r>
    <x v="16"/>
    <x v="2"/>
    <n v="42617658"/>
  </r>
  <r>
    <x v="16"/>
    <x v="3"/>
    <n v="5946178"/>
  </r>
  <r>
    <x v="16"/>
    <x v="4"/>
    <n v="67184674"/>
  </r>
  <r>
    <x v="16"/>
    <x v="5"/>
    <n v="54801035"/>
  </r>
  <r>
    <x v="16"/>
    <x v="6"/>
    <n v="6081433"/>
  </r>
  <r>
    <x v="16"/>
    <x v="7"/>
    <n v="25252905"/>
  </r>
  <r>
    <x v="17"/>
    <x v="0"/>
    <n v="11169920"/>
  </r>
  <r>
    <x v="17"/>
    <x v="1"/>
    <n v="448942922"/>
  </r>
  <r>
    <x v="17"/>
    <x v="2"/>
    <n v="41603702"/>
  </r>
  <r>
    <x v="17"/>
    <x v="3"/>
    <n v="4479739"/>
  </r>
  <r>
    <x v="17"/>
    <x v="4"/>
    <n v="54151490"/>
  </r>
  <r>
    <x v="17"/>
    <x v="5"/>
    <n v="46309648"/>
  </r>
  <r>
    <x v="17"/>
    <x v="6"/>
    <n v="5140374"/>
  </r>
  <r>
    <x v="17"/>
    <x v="7"/>
    <n v="25442122"/>
  </r>
  <r>
    <x v="18"/>
    <x v="0"/>
    <n v="9312053"/>
  </r>
  <r>
    <x v="18"/>
    <x v="1"/>
    <n v="551189848"/>
  </r>
  <r>
    <x v="18"/>
    <x v="2"/>
    <n v="51116563"/>
  </r>
  <r>
    <x v="18"/>
    <x v="3"/>
    <n v="5755585"/>
  </r>
  <r>
    <x v="18"/>
    <x v="4"/>
    <n v="72435329"/>
  </r>
  <r>
    <x v="18"/>
    <x v="5"/>
    <n v="66049583"/>
  </r>
  <r>
    <x v="18"/>
    <x v="6"/>
    <n v="4666600"/>
  </r>
  <r>
    <x v="18"/>
    <x v="7"/>
    <n v="2688140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2">
  <r>
    <x v="0"/>
    <x v="0"/>
    <x v="0"/>
  </r>
  <r>
    <x v="0"/>
    <x v="1"/>
    <x v="1"/>
  </r>
  <r>
    <x v="0"/>
    <x v="2"/>
    <x v="2"/>
  </r>
  <r>
    <x v="0"/>
    <x v="3"/>
    <x v="3"/>
  </r>
  <r>
    <x v="0"/>
    <x v="4"/>
    <x v="4"/>
  </r>
  <r>
    <x v="0"/>
    <x v="5"/>
    <x v="5"/>
  </r>
  <r>
    <x v="0"/>
    <x v="6"/>
    <x v="6"/>
  </r>
  <r>
    <x v="0"/>
    <x v="7"/>
    <x v="7"/>
  </r>
  <r>
    <x v="1"/>
    <x v="0"/>
    <x v="8"/>
  </r>
  <r>
    <x v="1"/>
    <x v="1"/>
    <x v="9"/>
  </r>
  <r>
    <x v="1"/>
    <x v="2"/>
    <x v="10"/>
  </r>
  <r>
    <x v="1"/>
    <x v="3"/>
    <x v="11"/>
  </r>
  <r>
    <x v="1"/>
    <x v="4"/>
    <x v="12"/>
  </r>
  <r>
    <x v="1"/>
    <x v="5"/>
    <x v="13"/>
  </r>
  <r>
    <x v="1"/>
    <x v="6"/>
    <x v="14"/>
  </r>
  <r>
    <x v="1"/>
    <x v="7"/>
    <x v="15"/>
  </r>
  <r>
    <x v="2"/>
    <x v="0"/>
    <x v="16"/>
  </r>
  <r>
    <x v="2"/>
    <x v="1"/>
    <x v="17"/>
  </r>
  <r>
    <x v="2"/>
    <x v="2"/>
    <x v="18"/>
  </r>
  <r>
    <x v="2"/>
    <x v="3"/>
    <x v="19"/>
  </r>
  <r>
    <x v="2"/>
    <x v="4"/>
    <x v="20"/>
  </r>
  <r>
    <x v="2"/>
    <x v="5"/>
    <x v="21"/>
  </r>
  <r>
    <x v="2"/>
    <x v="6"/>
    <x v="22"/>
  </r>
  <r>
    <x v="2"/>
    <x v="7"/>
    <x v="23"/>
  </r>
  <r>
    <x v="3"/>
    <x v="0"/>
    <x v="24"/>
  </r>
  <r>
    <x v="3"/>
    <x v="1"/>
    <x v="25"/>
  </r>
  <r>
    <x v="3"/>
    <x v="2"/>
    <x v="26"/>
  </r>
  <r>
    <x v="3"/>
    <x v="3"/>
    <x v="27"/>
  </r>
  <r>
    <x v="3"/>
    <x v="4"/>
    <x v="28"/>
  </r>
  <r>
    <x v="3"/>
    <x v="5"/>
    <x v="29"/>
  </r>
  <r>
    <x v="3"/>
    <x v="6"/>
    <x v="30"/>
  </r>
  <r>
    <x v="3"/>
    <x v="7"/>
    <x v="31"/>
  </r>
  <r>
    <x v="4"/>
    <x v="0"/>
    <x v="32"/>
  </r>
  <r>
    <x v="4"/>
    <x v="1"/>
    <x v="33"/>
  </r>
  <r>
    <x v="4"/>
    <x v="2"/>
    <x v="34"/>
  </r>
  <r>
    <x v="4"/>
    <x v="3"/>
    <x v="35"/>
  </r>
  <r>
    <x v="4"/>
    <x v="4"/>
    <x v="36"/>
  </r>
  <r>
    <x v="4"/>
    <x v="5"/>
    <x v="37"/>
  </r>
  <r>
    <x v="4"/>
    <x v="6"/>
    <x v="38"/>
  </r>
  <r>
    <x v="4"/>
    <x v="7"/>
    <x v="39"/>
  </r>
  <r>
    <x v="5"/>
    <x v="0"/>
    <x v="37"/>
  </r>
  <r>
    <x v="5"/>
    <x v="1"/>
    <x v="40"/>
  </r>
  <r>
    <x v="5"/>
    <x v="2"/>
    <x v="41"/>
  </r>
  <r>
    <x v="5"/>
    <x v="3"/>
    <x v="42"/>
  </r>
  <r>
    <x v="5"/>
    <x v="4"/>
    <x v="43"/>
  </r>
  <r>
    <x v="5"/>
    <x v="5"/>
    <x v="44"/>
  </r>
  <r>
    <x v="5"/>
    <x v="6"/>
    <x v="42"/>
  </r>
  <r>
    <x v="5"/>
    <x v="7"/>
    <x v="6"/>
  </r>
  <r>
    <x v="6"/>
    <x v="0"/>
    <x v="45"/>
  </r>
  <r>
    <x v="6"/>
    <x v="1"/>
    <x v="46"/>
  </r>
  <r>
    <x v="6"/>
    <x v="2"/>
    <x v="47"/>
  </r>
  <r>
    <x v="6"/>
    <x v="3"/>
    <x v="48"/>
  </r>
  <r>
    <x v="6"/>
    <x v="4"/>
    <x v="49"/>
  </r>
  <r>
    <x v="6"/>
    <x v="5"/>
    <x v="50"/>
  </r>
  <r>
    <x v="6"/>
    <x v="6"/>
    <x v="31"/>
  </r>
  <r>
    <x v="6"/>
    <x v="7"/>
    <x v="51"/>
  </r>
  <r>
    <x v="7"/>
    <x v="0"/>
    <x v="52"/>
  </r>
  <r>
    <x v="7"/>
    <x v="1"/>
    <x v="53"/>
  </r>
  <r>
    <x v="7"/>
    <x v="2"/>
    <x v="54"/>
  </r>
  <r>
    <x v="7"/>
    <x v="3"/>
    <x v="55"/>
  </r>
  <r>
    <x v="7"/>
    <x v="4"/>
    <x v="56"/>
  </r>
  <r>
    <x v="7"/>
    <x v="5"/>
    <x v="57"/>
  </r>
  <r>
    <x v="7"/>
    <x v="6"/>
    <x v="16"/>
  </r>
  <r>
    <x v="7"/>
    <x v="7"/>
    <x v="58"/>
  </r>
  <r>
    <x v="8"/>
    <x v="0"/>
    <x v="59"/>
  </r>
  <r>
    <x v="8"/>
    <x v="1"/>
    <x v="60"/>
  </r>
  <r>
    <x v="8"/>
    <x v="2"/>
    <x v="61"/>
  </r>
  <r>
    <x v="8"/>
    <x v="3"/>
    <x v="62"/>
  </r>
  <r>
    <x v="8"/>
    <x v="4"/>
    <x v="63"/>
  </r>
  <r>
    <x v="8"/>
    <x v="5"/>
    <x v="64"/>
  </r>
  <r>
    <x v="8"/>
    <x v="6"/>
    <x v="65"/>
  </r>
  <r>
    <x v="8"/>
    <x v="7"/>
    <x v="36"/>
  </r>
  <r>
    <x v="9"/>
    <x v="0"/>
    <x v="66"/>
  </r>
  <r>
    <x v="9"/>
    <x v="1"/>
    <x v="67"/>
  </r>
  <r>
    <x v="9"/>
    <x v="2"/>
    <x v="68"/>
  </r>
  <r>
    <x v="9"/>
    <x v="3"/>
    <x v="69"/>
  </r>
  <r>
    <x v="9"/>
    <x v="4"/>
    <x v="70"/>
  </r>
  <r>
    <x v="9"/>
    <x v="5"/>
    <x v="71"/>
  </r>
  <r>
    <x v="9"/>
    <x v="6"/>
    <x v="72"/>
  </r>
  <r>
    <x v="9"/>
    <x v="7"/>
    <x v="73"/>
  </r>
  <r>
    <x v="10"/>
    <x v="0"/>
    <x v="74"/>
  </r>
  <r>
    <x v="10"/>
    <x v="1"/>
    <x v="75"/>
  </r>
  <r>
    <x v="10"/>
    <x v="2"/>
    <x v="76"/>
  </r>
  <r>
    <x v="10"/>
    <x v="3"/>
    <x v="32"/>
  </r>
  <r>
    <x v="10"/>
    <x v="4"/>
    <x v="77"/>
  </r>
  <r>
    <x v="10"/>
    <x v="5"/>
    <x v="78"/>
  </r>
  <r>
    <x v="10"/>
    <x v="6"/>
    <x v="79"/>
  </r>
  <r>
    <x v="10"/>
    <x v="7"/>
    <x v="80"/>
  </r>
  <r>
    <x v="11"/>
    <x v="0"/>
    <x v="81"/>
  </r>
  <r>
    <x v="11"/>
    <x v="1"/>
    <x v="82"/>
  </r>
  <r>
    <x v="11"/>
    <x v="2"/>
    <x v="83"/>
  </r>
  <r>
    <x v="11"/>
    <x v="3"/>
    <x v="84"/>
  </r>
  <r>
    <x v="11"/>
    <x v="4"/>
    <x v="85"/>
  </r>
  <r>
    <x v="11"/>
    <x v="5"/>
    <x v="86"/>
  </r>
  <r>
    <x v="11"/>
    <x v="6"/>
    <x v="87"/>
  </r>
  <r>
    <x v="11"/>
    <x v="7"/>
    <x v="88"/>
  </r>
  <r>
    <x v="12"/>
    <x v="0"/>
    <x v="89"/>
  </r>
  <r>
    <x v="12"/>
    <x v="1"/>
    <x v="90"/>
  </r>
  <r>
    <x v="12"/>
    <x v="2"/>
    <x v="91"/>
  </r>
  <r>
    <x v="12"/>
    <x v="3"/>
    <x v="92"/>
  </r>
  <r>
    <x v="12"/>
    <x v="4"/>
    <x v="93"/>
  </r>
  <r>
    <x v="12"/>
    <x v="5"/>
    <x v="94"/>
  </r>
  <r>
    <x v="12"/>
    <x v="6"/>
    <x v="95"/>
  </r>
  <r>
    <x v="12"/>
    <x v="7"/>
    <x v="96"/>
  </r>
  <r>
    <x v="13"/>
    <x v="0"/>
    <x v="97"/>
  </r>
  <r>
    <x v="13"/>
    <x v="1"/>
    <x v="98"/>
  </r>
  <r>
    <x v="13"/>
    <x v="2"/>
    <x v="99"/>
  </r>
  <r>
    <x v="13"/>
    <x v="3"/>
    <x v="100"/>
  </r>
  <r>
    <x v="13"/>
    <x v="4"/>
    <x v="101"/>
  </r>
  <r>
    <x v="13"/>
    <x v="5"/>
    <x v="102"/>
  </r>
  <r>
    <x v="13"/>
    <x v="6"/>
    <x v="103"/>
  </r>
  <r>
    <x v="13"/>
    <x v="7"/>
    <x v="104"/>
  </r>
  <r>
    <x v="14"/>
    <x v="0"/>
    <x v="105"/>
  </r>
  <r>
    <x v="14"/>
    <x v="1"/>
    <x v="106"/>
  </r>
  <r>
    <x v="14"/>
    <x v="2"/>
    <x v="107"/>
  </r>
  <r>
    <x v="14"/>
    <x v="3"/>
    <x v="108"/>
  </r>
  <r>
    <x v="14"/>
    <x v="4"/>
    <x v="109"/>
  </r>
  <r>
    <x v="14"/>
    <x v="5"/>
    <x v="110"/>
  </r>
  <r>
    <x v="14"/>
    <x v="6"/>
    <x v="111"/>
  </r>
  <r>
    <x v="14"/>
    <x v="7"/>
    <x v="112"/>
  </r>
  <r>
    <x v="15"/>
    <x v="0"/>
    <x v="113"/>
  </r>
  <r>
    <x v="15"/>
    <x v="1"/>
    <x v="114"/>
  </r>
  <r>
    <x v="15"/>
    <x v="2"/>
    <x v="115"/>
  </r>
  <r>
    <x v="15"/>
    <x v="3"/>
    <x v="116"/>
  </r>
  <r>
    <x v="15"/>
    <x v="4"/>
    <x v="117"/>
  </r>
  <r>
    <x v="15"/>
    <x v="5"/>
    <x v="118"/>
  </r>
  <r>
    <x v="15"/>
    <x v="6"/>
    <x v="119"/>
  </r>
  <r>
    <x v="15"/>
    <x v="7"/>
    <x v="120"/>
  </r>
  <r>
    <x v="16"/>
    <x v="0"/>
    <x v="121"/>
  </r>
  <r>
    <x v="16"/>
    <x v="1"/>
    <x v="122"/>
  </r>
  <r>
    <x v="16"/>
    <x v="2"/>
    <x v="123"/>
  </r>
  <r>
    <x v="16"/>
    <x v="3"/>
    <x v="124"/>
  </r>
  <r>
    <x v="16"/>
    <x v="4"/>
    <x v="125"/>
  </r>
  <r>
    <x v="16"/>
    <x v="5"/>
    <x v="126"/>
  </r>
  <r>
    <x v="16"/>
    <x v="6"/>
    <x v="127"/>
  </r>
  <r>
    <x v="16"/>
    <x v="7"/>
    <x v="128"/>
  </r>
  <r>
    <x v="17"/>
    <x v="0"/>
    <x v="129"/>
  </r>
  <r>
    <x v="17"/>
    <x v="1"/>
    <x v="130"/>
  </r>
  <r>
    <x v="17"/>
    <x v="2"/>
    <x v="131"/>
  </r>
  <r>
    <x v="17"/>
    <x v="3"/>
    <x v="84"/>
  </r>
  <r>
    <x v="17"/>
    <x v="4"/>
    <x v="132"/>
  </r>
  <r>
    <x v="17"/>
    <x v="5"/>
    <x v="133"/>
  </r>
  <r>
    <x v="17"/>
    <x v="6"/>
    <x v="134"/>
  </r>
  <r>
    <x v="17"/>
    <x v="7"/>
    <x v="135"/>
  </r>
  <r>
    <x v="18"/>
    <x v="0"/>
    <x v="136"/>
  </r>
  <r>
    <x v="18"/>
    <x v="1"/>
    <x v="137"/>
  </r>
  <r>
    <x v="18"/>
    <x v="2"/>
    <x v="138"/>
  </r>
  <r>
    <x v="18"/>
    <x v="3"/>
    <x v="139"/>
  </r>
  <r>
    <x v="18"/>
    <x v="4"/>
    <x v="140"/>
  </r>
  <r>
    <x v="18"/>
    <x v="5"/>
    <x v="141"/>
  </r>
  <r>
    <x v="18"/>
    <x v="6"/>
    <x v="87"/>
  </r>
  <r>
    <x v="18"/>
    <x v="7"/>
    <x v="1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E74035-786E-4C83-92A3-218D01E695B6}" name="PivotTable8" cacheId="3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 rowHeaderCaption="Ár" colHeaderCaption="Landshluti">
  <location ref="A27:I47" firstHeaderRow="1" firstDataRow="2" firstDataCol="1"/>
  <pivotFields count="3">
    <pivotField axis="axisRow" showAll="0">
      <items count="20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Col" showAll="0">
      <items count="9">
        <item x="0"/>
        <item h="1" x="1"/>
        <item x="2"/>
        <item x="3"/>
        <item x="4"/>
        <item x="5"/>
        <item x="6"/>
        <item x="7"/>
        <item t="default"/>
      </items>
    </pivotField>
    <pivotField dataField="1" showAll="0">
      <items count="144">
        <item x="27"/>
        <item x="42"/>
        <item x="35"/>
        <item x="62"/>
        <item x="48"/>
        <item x="55"/>
        <item x="19"/>
        <item x="22"/>
        <item x="38"/>
        <item x="30"/>
        <item x="24"/>
        <item x="3"/>
        <item x="31"/>
        <item x="39"/>
        <item x="32"/>
        <item x="69"/>
        <item x="11"/>
        <item x="44"/>
        <item x="108"/>
        <item x="37"/>
        <item x="29"/>
        <item x="100"/>
        <item x="72"/>
        <item x="84"/>
        <item x="92"/>
        <item x="65"/>
        <item x="79"/>
        <item x="45"/>
        <item x="16"/>
        <item x="6"/>
        <item x="87"/>
        <item x="95"/>
        <item x="139"/>
        <item x="59"/>
        <item x="52"/>
        <item x="14"/>
        <item x="74"/>
        <item x="134"/>
        <item x="51"/>
        <item x="124"/>
        <item x="116"/>
        <item x="58"/>
        <item x="0"/>
        <item x="103"/>
        <item x="81"/>
        <item x="23"/>
        <item x="66"/>
        <item x="127"/>
        <item x="7"/>
        <item x="26"/>
        <item x="50"/>
        <item x="136"/>
        <item x="111"/>
        <item x="28"/>
        <item x="119"/>
        <item x="89"/>
        <item x="97"/>
        <item x="36"/>
        <item x="121"/>
        <item x="34"/>
        <item x="129"/>
        <item x="105"/>
        <item x="57"/>
        <item x="8"/>
        <item x="113"/>
        <item x="2"/>
        <item x="43"/>
        <item x="49"/>
        <item x="64"/>
        <item x="18"/>
        <item x="5"/>
        <item x="73"/>
        <item x="20"/>
        <item x="41"/>
        <item x="21"/>
        <item x="4"/>
        <item x="88"/>
        <item x="56"/>
        <item x="104"/>
        <item x="80"/>
        <item x="47"/>
        <item x="96"/>
        <item x="71"/>
        <item x="63"/>
        <item x="135"/>
        <item x="142"/>
        <item x="15"/>
        <item x="128"/>
        <item x="54"/>
        <item x="112"/>
        <item x="61"/>
        <item x="70"/>
        <item x="68"/>
        <item x="78"/>
        <item x="120"/>
        <item x="10"/>
        <item x="86"/>
        <item x="77"/>
        <item x="12"/>
        <item x="76"/>
        <item x="131"/>
        <item x="91"/>
        <item x="99"/>
        <item x="133"/>
        <item x="102"/>
        <item x="138"/>
        <item x="94"/>
        <item x="93"/>
        <item x="123"/>
        <item x="25"/>
        <item x="85"/>
        <item x="101"/>
        <item x="13"/>
        <item x="110"/>
        <item x="83"/>
        <item x="132"/>
        <item x="141"/>
        <item x="107"/>
        <item x="126"/>
        <item x="140"/>
        <item x="109"/>
        <item x="115"/>
        <item x="125"/>
        <item x="118"/>
        <item x="117"/>
        <item x="33"/>
        <item x="17"/>
        <item x="1"/>
        <item x="40"/>
        <item x="46"/>
        <item x="53"/>
        <item x="60"/>
        <item x="130"/>
        <item x="67"/>
        <item x="82"/>
        <item x="137"/>
        <item x="122"/>
        <item x="98"/>
        <item x="75"/>
        <item x="90"/>
        <item x="9"/>
        <item x="106"/>
        <item x="114"/>
        <item t="default"/>
      </items>
    </pivotField>
  </pivotFields>
  <rowFields count="1">
    <field x="0"/>
  </rowFields>
  <row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8">
    <i>
      <x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Fjöldi samninga" fld="2" baseField="0" baseItem="0" numFmtId="4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47F6D0-9564-4718-8580-D0D8122D0B06}" name="PivotTable7" cacheId="26" applyNumberFormats="0" applyBorderFormats="0" applyFontFormats="0" applyPatternFormats="0" applyAlignmentFormats="0" applyWidthHeightFormats="1" dataCaption="Values" grandTotalCaption="Alls" updatedVersion="8" minRefreshableVersion="3" useAutoFormatting="1" itemPrintTitles="1" createdVersion="8" indent="0" outline="1" outlineData="1" multipleFieldFilters="0" chartFormat="1" rowHeaderCaption="Ár" colHeaderCaption="Landshluti">
  <location ref="A3:J23" firstHeaderRow="1" firstDataRow="2" firstDataCol="1"/>
  <pivotFields count="3">
    <pivotField axis="axisRow" showAll="0">
      <items count="20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</pivotFields>
  <rowFields count="1">
    <field x="0"/>
  </rowFields>
  <row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Kaupverð" fld="2" baseField="0" baseItem="0" numFmtId="41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295BED1-BF32-494D-B3FB-F5E57F947584}" autoFormatId="16" applyNumberFormats="0" applyBorderFormats="0" applyFontFormats="0" applyPatternFormats="0" applyAlignmentFormats="0" applyWidthHeightFormats="0">
  <queryTableRefresh nextId="4">
    <queryTableFields count="3">
      <queryTableField id="1" name="Year" tableColumnId="1"/>
      <queryTableField id="2" name="Landshluti" tableColumnId="2"/>
      <queryTableField id="3" name="Count of FAERSLUNUMER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77A5997B-B95F-4FC9-9733-46921EA3B92E}" autoFormatId="16" applyNumberFormats="0" applyBorderFormats="0" applyFontFormats="0" applyPatternFormats="0" applyAlignmentFormats="0" applyWidthHeightFormats="0">
  <queryTableRefresh nextId="4">
    <queryTableFields count="3">
      <queryTableField id="1" name="Year" tableColumnId="1"/>
      <queryTableField id="2" name="Landshluti" tableColumnId="2"/>
      <queryTableField id="3" name="KAUPVERD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84F864-3973-41EE-AC56-504CCFADF581}" name="samningar" displayName="samningar" ref="A1:C153" tableType="queryTable" totalsRowShown="0">
  <autoFilter ref="A1:C153" xr:uid="{4C84F864-3973-41EE-AC56-504CCFADF581}"/>
  <tableColumns count="3">
    <tableColumn id="1" xr3:uid="{F9419445-26C9-4227-93F5-09B24DC17D61}" uniqueName="1" name="Year" queryTableFieldId="1"/>
    <tableColumn id="2" xr3:uid="{4375BF79-4C1C-4F4C-9E6E-B29A8BB52449}" uniqueName="2" name="Landshluti" queryTableFieldId="2" dataDxfId="1"/>
    <tableColumn id="3" xr3:uid="{DCDD3401-29F5-4CE2-B787-2293EECC7E31}" uniqueName="3" name="Count of FAERSLUNUMER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DA3B03-CAD5-4C6C-A956-0D9386582FFF}" name="Velta" displayName="Velta" ref="A1:C153" tableType="queryTable" totalsRowShown="0">
  <autoFilter ref="A1:C153" xr:uid="{43DA3B03-CAD5-4C6C-A956-0D9386582FFF}"/>
  <tableColumns count="3">
    <tableColumn id="1" xr3:uid="{73CF7378-EABB-4E3E-A7B1-2A38FD8DD632}" uniqueName="1" name="Year" queryTableFieldId="1"/>
    <tableColumn id="2" xr3:uid="{FE234BDE-1D22-4C3D-A3EA-A36763317C62}" uniqueName="2" name="Landshluti" queryTableFieldId="2" dataDxfId="3"/>
    <tableColumn id="3" xr3:uid="{EBF7ED58-EEDE-45F7-9CEE-870E33E5F3F8}" uniqueName="3" name="KAUPVERD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AD0C-C1FF-410C-A897-0D926B62A799}">
  <dimension ref="A1:C153"/>
  <sheetViews>
    <sheetView topLeftCell="A101" workbookViewId="0"/>
  </sheetViews>
  <sheetFormatPr defaultRowHeight="15" x14ac:dyDescent="0.25"/>
  <cols>
    <col min="1" max="1" width="7.28515625" bestFit="1" customWidth="1"/>
    <col min="2" max="2" width="18.85546875" bestFit="1" customWidth="1"/>
    <col min="3" max="3" width="26.28515625" bestFit="1" customWidth="1"/>
  </cols>
  <sheetData>
    <row r="1" spans="1:3" x14ac:dyDescent="0.25">
      <c r="A1" t="s">
        <v>65</v>
      </c>
      <c r="B1" t="s">
        <v>66</v>
      </c>
      <c r="C1" t="s">
        <v>79</v>
      </c>
    </row>
    <row r="2" spans="1:3" x14ac:dyDescent="0.25">
      <c r="A2">
        <v>2006</v>
      </c>
      <c r="B2" s="131" t="s">
        <v>2</v>
      </c>
      <c r="C2">
        <v>164</v>
      </c>
    </row>
    <row r="3" spans="1:3" x14ac:dyDescent="0.25">
      <c r="A3">
        <v>2006</v>
      </c>
      <c r="B3" s="131" t="s">
        <v>3</v>
      </c>
      <c r="C3">
        <v>3278</v>
      </c>
    </row>
    <row r="4" spans="1:3" x14ac:dyDescent="0.25">
      <c r="A4">
        <v>2006</v>
      </c>
      <c r="B4" s="131" t="s">
        <v>68</v>
      </c>
      <c r="C4">
        <v>297</v>
      </c>
    </row>
    <row r="5" spans="1:3" x14ac:dyDescent="0.25">
      <c r="A5">
        <v>2006</v>
      </c>
      <c r="B5" s="131" t="s">
        <v>69</v>
      </c>
      <c r="C5">
        <v>78</v>
      </c>
    </row>
    <row r="6" spans="1:3" x14ac:dyDescent="0.25">
      <c r="A6">
        <v>2006</v>
      </c>
      <c r="B6" s="131" t="s">
        <v>70</v>
      </c>
      <c r="C6">
        <v>408</v>
      </c>
    </row>
    <row r="7" spans="1:3" x14ac:dyDescent="0.25">
      <c r="A7">
        <v>2006</v>
      </c>
      <c r="B7" s="131" t="s">
        <v>71</v>
      </c>
      <c r="C7">
        <v>365</v>
      </c>
    </row>
    <row r="8" spans="1:3" x14ac:dyDescent="0.25">
      <c r="A8">
        <v>2006</v>
      </c>
      <c r="B8" s="131" t="s">
        <v>72</v>
      </c>
      <c r="C8">
        <v>127</v>
      </c>
    </row>
    <row r="9" spans="1:3" x14ac:dyDescent="0.25">
      <c r="A9">
        <v>2006</v>
      </c>
      <c r="B9" s="131" t="s">
        <v>73</v>
      </c>
      <c r="C9">
        <v>195</v>
      </c>
    </row>
    <row r="10" spans="1:3" x14ac:dyDescent="0.25">
      <c r="A10">
        <v>2007</v>
      </c>
      <c r="B10" s="131" t="s">
        <v>2</v>
      </c>
      <c r="C10">
        <v>273</v>
      </c>
    </row>
    <row r="11" spans="1:3" x14ac:dyDescent="0.25">
      <c r="A11">
        <v>2007</v>
      </c>
      <c r="B11" s="131" t="s">
        <v>3</v>
      </c>
      <c r="C11">
        <v>8299</v>
      </c>
    </row>
    <row r="12" spans="1:3" x14ac:dyDescent="0.25">
      <c r="A12">
        <v>2007</v>
      </c>
      <c r="B12" s="131" t="s">
        <v>68</v>
      </c>
      <c r="C12">
        <v>783</v>
      </c>
    </row>
    <row r="13" spans="1:3" x14ac:dyDescent="0.25">
      <c r="A13">
        <v>2007</v>
      </c>
      <c r="B13" s="131" t="s">
        <v>69</v>
      </c>
      <c r="C13">
        <v>100</v>
      </c>
    </row>
    <row r="14" spans="1:3" x14ac:dyDescent="0.25">
      <c r="A14">
        <v>2007</v>
      </c>
      <c r="B14" s="131" t="s">
        <v>70</v>
      </c>
      <c r="C14">
        <v>810</v>
      </c>
    </row>
    <row r="15" spans="1:3" x14ac:dyDescent="0.25">
      <c r="A15">
        <v>2007</v>
      </c>
      <c r="B15" s="131" t="s">
        <v>71</v>
      </c>
      <c r="C15">
        <v>993</v>
      </c>
    </row>
    <row r="16" spans="1:3" x14ac:dyDescent="0.25">
      <c r="A16">
        <v>2007</v>
      </c>
      <c r="B16" s="131" t="s">
        <v>72</v>
      </c>
      <c r="C16">
        <v>141</v>
      </c>
    </row>
    <row r="17" spans="1:3" x14ac:dyDescent="0.25">
      <c r="A17">
        <v>2007</v>
      </c>
      <c r="B17" s="131" t="s">
        <v>73</v>
      </c>
      <c r="C17">
        <v>550</v>
      </c>
    </row>
    <row r="18" spans="1:3" x14ac:dyDescent="0.25">
      <c r="A18">
        <v>2008</v>
      </c>
      <c r="B18" s="131" t="s">
        <v>2</v>
      </c>
      <c r="C18">
        <v>126</v>
      </c>
    </row>
    <row r="19" spans="1:3" x14ac:dyDescent="0.25">
      <c r="A19">
        <v>2008</v>
      </c>
      <c r="B19" s="131" t="s">
        <v>3</v>
      </c>
      <c r="C19">
        <v>2372</v>
      </c>
    </row>
    <row r="20" spans="1:3" x14ac:dyDescent="0.25">
      <c r="A20">
        <v>2008</v>
      </c>
      <c r="B20" s="131" t="s">
        <v>68</v>
      </c>
      <c r="C20">
        <v>354</v>
      </c>
    </row>
    <row r="21" spans="1:3" x14ac:dyDescent="0.25">
      <c r="A21">
        <v>2008</v>
      </c>
      <c r="B21" s="131" t="s">
        <v>69</v>
      </c>
      <c r="C21">
        <v>69</v>
      </c>
    </row>
    <row r="22" spans="1:3" x14ac:dyDescent="0.25">
      <c r="A22">
        <v>2008</v>
      </c>
      <c r="B22" s="131" t="s">
        <v>70</v>
      </c>
      <c r="C22">
        <v>375</v>
      </c>
    </row>
    <row r="23" spans="1:3" x14ac:dyDescent="0.25">
      <c r="A23">
        <v>2008</v>
      </c>
      <c r="B23" s="131" t="s">
        <v>71</v>
      </c>
      <c r="C23">
        <v>402</v>
      </c>
    </row>
    <row r="24" spans="1:3" x14ac:dyDescent="0.25">
      <c r="A24">
        <v>2008</v>
      </c>
      <c r="B24" s="131" t="s">
        <v>72</v>
      </c>
      <c r="C24">
        <v>70</v>
      </c>
    </row>
    <row r="25" spans="1:3" x14ac:dyDescent="0.25">
      <c r="A25">
        <v>2008</v>
      </c>
      <c r="B25" s="131" t="s">
        <v>73</v>
      </c>
      <c r="C25">
        <v>185</v>
      </c>
    </row>
    <row r="26" spans="1:3" x14ac:dyDescent="0.25">
      <c r="A26">
        <v>2009</v>
      </c>
      <c r="B26" s="131" t="s">
        <v>2</v>
      </c>
      <c r="C26">
        <v>73</v>
      </c>
    </row>
    <row r="27" spans="1:3" x14ac:dyDescent="0.25">
      <c r="A27">
        <v>2009</v>
      </c>
      <c r="B27" s="131" t="s">
        <v>3</v>
      </c>
      <c r="C27">
        <v>960</v>
      </c>
    </row>
    <row r="28" spans="1:3" x14ac:dyDescent="0.25">
      <c r="A28">
        <v>2009</v>
      </c>
      <c r="B28" s="131" t="s">
        <v>68</v>
      </c>
      <c r="C28">
        <v>202</v>
      </c>
    </row>
    <row r="29" spans="1:3" x14ac:dyDescent="0.25">
      <c r="A29">
        <v>2009</v>
      </c>
      <c r="B29" s="131" t="s">
        <v>69</v>
      </c>
      <c r="C29">
        <v>41</v>
      </c>
    </row>
    <row r="30" spans="1:3" x14ac:dyDescent="0.25">
      <c r="A30">
        <v>2009</v>
      </c>
      <c r="B30" s="131" t="s">
        <v>70</v>
      </c>
      <c r="C30">
        <v>230</v>
      </c>
    </row>
    <row r="31" spans="1:3" x14ac:dyDescent="0.25">
      <c r="A31">
        <v>2009</v>
      </c>
      <c r="B31" s="131" t="s">
        <v>71</v>
      </c>
      <c r="C31">
        <v>105</v>
      </c>
    </row>
    <row r="32" spans="1:3" x14ac:dyDescent="0.25">
      <c r="A32">
        <v>2009</v>
      </c>
      <c r="B32" s="131" t="s">
        <v>72</v>
      </c>
      <c r="C32">
        <v>72</v>
      </c>
    </row>
    <row r="33" spans="1:3" x14ac:dyDescent="0.25">
      <c r="A33">
        <v>2009</v>
      </c>
      <c r="B33" s="131" t="s">
        <v>73</v>
      </c>
      <c r="C33">
        <v>85</v>
      </c>
    </row>
    <row r="34" spans="1:3" x14ac:dyDescent="0.25">
      <c r="A34">
        <v>2010</v>
      </c>
      <c r="B34" s="131" t="s">
        <v>2</v>
      </c>
      <c r="C34">
        <v>91</v>
      </c>
    </row>
    <row r="35" spans="1:3" x14ac:dyDescent="0.25">
      <c r="A35">
        <v>2010</v>
      </c>
      <c r="B35" s="131" t="s">
        <v>3</v>
      </c>
      <c r="C35">
        <v>1822</v>
      </c>
    </row>
    <row r="36" spans="1:3" x14ac:dyDescent="0.25">
      <c r="A36">
        <v>2010</v>
      </c>
      <c r="B36" s="131" t="s">
        <v>68</v>
      </c>
      <c r="C36">
        <v>258</v>
      </c>
    </row>
    <row r="37" spans="1:3" x14ac:dyDescent="0.25">
      <c r="A37">
        <v>2010</v>
      </c>
      <c r="B37" s="131" t="s">
        <v>69</v>
      </c>
      <c r="C37">
        <v>52</v>
      </c>
    </row>
    <row r="38" spans="1:3" x14ac:dyDescent="0.25">
      <c r="A38">
        <v>2010</v>
      </c>
      <c r="B38" s="131" t="s">
        <v>70</v>
      </c>
      <c r="C38">
        <v>252</v>
      </c>
    </row>
    <row r="39" spans="1:3" x14ac:dyDescent="0.25">
      <c r="A39">
        <v>2010</v>
      </c>
      <c r="B39" s="131" t="s">
        <v>71</v>
      </c>
      <c r="C39">
        <v>104</v>
      </c>
    </row>
    <row r="40" spans="1:3" x14ac:dyDescent="0.25">
      <c r="A40">
        <v>2010</v>
      </c>
      <c r="B40" s="131" t="s">
        <v>72</v>
      </c>
      <c r="C40">
        <v>71</v>
      </c>
    </row>
    <row r="41" spans="1:3" x14ac:dyDescent="0.25">
      <c r="A41">
        <v>2010</v>
      </c>
      <c r="B41" s="131" t="s">
        <v>73</v>
      </c>
      <c r="C41">
        <v>89</v>
      </c>
    </row>
    <row r="42" spans="1:3" x14ac:dyDescent="0.25">
      <c r="A42">
        <v>2011</v>
      </c>
      <c r="B42" s="131" t="s">
        <v>2</v>
      </c>
      <c r="C42">
        <v>104</v>
      </c>
    </row>
    <row r="43" spans="1:3" x14ac:dyDescent="0.25">
      <c r="A43">
        <v>2011</v>
      </c>
      <c r="B43" s="131" t="s">
        <v>3</v>
      </c>
      <c r="C43">
        <v>3382</v>
      </c>
    </row>
    <row r="44" spans="1:3" x14ac:dyDescent="0.25">
      <c r="A44">
        <v>2011</v>
      </c>
      <c r="B44" s="131" t="s">
        <v>68</v>
      </c>
      <c r="C44">
        <v>401</v>
      </c>
    </row>
    <row r="45" spans="1:3" x14ac:dyDescent="0.25">
      <c r="A45">
        <v>2011</v>
      </c>
      <c r="B45" s="131" t="s">
        <v>69</v>
      </c>
      <c r="C45">
        <v>47</v>
      </c>
    </row>
    <row r="46" spans="1:3" x14ac:dyDescent="0.25">
      <c r="A46">
        <v>2011</v>
      </c>
      <c r="B46" s="131" t="s">
        <v>70</v>
      </c>
      <c r="C46">
        <v>309</v>
      </c>
    </row>
    <row r="47" spans="1:3" x14ac:dyDescent="0.25">
      <c r="A47">
        <v>2011</v>
      </c>
      <c r="B47" s="131" t="s">
        <v>71</v>
      </c>
      <c r="C47">
        <v>101</v>
      </c>
    </row>
    <row r="48" spans="1:3" x14ac:dyDescent="0.25">
      <c r="A48">
        <v>2011</v>
      </c>
      <c r="B48" s="131" t="s">
        <v>72</v>
      </c>
      <c r="C48">
        <v>47</v>
      </c>
    </row>
    <row r="49" spans="1:3" x14ac:dyDescent="0.25">
      <c r="A49">
        <v>2011</v>
      </c>
      <c r="B49" s="131" t="s">
        <v>73</v>
      </c>
      <c r="C49">
        <v>127</v>
      </c>
    </row>
    <row r="50" spans="1:3" x14ac:dyDescent="0.25">
      <c r="A50">
        <v>2012</v>
      </c>
      <c r="B50" s="131" t="s">
        <v>2</v>
      </c>
      <c r="C50">
        <v>121</v>
      </c>
    </row>
    <row r="51" spans="1:3" x14ac:dyDescent="0.25">
      <c r="A51">
        <v>2012</v>
      </c>
      <c r="B51" s="131" t="s">
        <v>3</v>
      </c>
      <c r="C51">
        <v>4048</v>
      </c>
    </row>
    <row r="52" spans="1:3" x14ac:dyDescent="0.25">
      <c r="A52">
        <v>2012</v>
      </c>
      <c r="B52" s="131" t="s">
        <v>68</v>
      </c>
      <c r="C52">
        <v>466</v>
      </c>
    </row>
    <row r="53" spans="1:3" x14ac:dyDescent="0.25">
      <c r="A53">
        <v>2012</v>
      </c>
      <c r="B53" s="131" t="s">
        <v>69</v>
      </c>
      <c r="C53">
        <v>56</v>
      </c>
    </row>
    <row r="54" spans="1:3" x14ac:dyDescent="0.25">
      <c r="A54">
        <v>2012</v>
      </c>
      <c r="B54" s="131" t="s">
        <v>70</v>
      </c>
      <c r="C54">
        <v>313</v>
      </c>
    </row>
    <row r="55" spans="1:3" x14ac:dyDescent="0.25">
      <c r="A55">
        <v>2012</v>
      </c>
      <c r="B55" s="131" t="s">
        <v>71</v>
      </c>
      <c r="C55">
        <v>205</v>
      </c>
    </row>
    <row r="56" spans="1:3" x14ac:dyDescent="0.25">
      <c r="A56">
        <v>2012</v>
      </c>
      <c r="B56" s="131" t="s">
        <v>72</v>
      </c>
      <c r="C56">
        <v>85</v>
      </c>
    </row>
    <row r="57" spans="1:3" x14ac:dyDescent="0.25">
      <c r="A57">
        <v>2012</v>
      </c>
      <c r="B57" s="131" t="s">
        <v>73</v>
      </c>
      <c r="C57">
        <v>147</v>
      </c>
    </row>
    <row r="58" spans="1:3" x14ac:dyDescent="0.25">
      <c r="A58">
        <v>2013</v>
      </c>
      <c r="B58" s="131" t="s">
        <v>2</v>
      </c>
      <c r="C58">
        <v>138</v>
      </c>
    </row>
    <row r="59" spans="1:3" x14ac:dyDescent="0.25">
      <c r="A59">
        <v>2013</v>
      </c>
      <c r="B59" s="131" t="s">
        <v>3</v>
      </c>
      <c r="C59">
        <v>4602</v>
      </c>
    </row>
    <row r="60" spans="1:3" x14ac:dyDescent="0.25">
      <c r="A60">
        <v>2013</v>
      </c>
      <c r="B60" s="131" t="s">
        <v>68</v>
      </c>
      <c r="C60">
        <v>572</v>
      </c>
    </row>
    <row r="61" spans="1:3" x14ac:dyDescent="0.25">
      <c r="A61">
        <v>2013</v>
      </c>
      <c r="B61" s="131" t="s">
        <v>69</v>
      </c>
      <c r="C61">
        <v>67</v>
      </c>
    </row>
    <row r="62" spans="1:3" x14ac:dyDescent="0.25">
      <c r="A62">
        <v>2013</v>
      </c>
      <c r="B62" s="131" t="s">
        <v>70</v>
      </c>
      <c r="C62">
        <v>420</v>
      </c>
    </row>
    <row r="63" spans="1:3" x14ac:dyDescent="0.25">
      <c r="A63">
        <v>2013</v>
      </c>
      <c r="B63" s="131" t="s">
        <v>71</v>
      </c>
      <c r="C63">
        <v>269</v>
      </c>
    </row>
    <row r="64" spans="1:3" x14ac:dyDescent="0.25">
      <c r="A64">
        <v>2013</v>
      </c>
      <c r="B64" s="131" t="s">
        <v>72</v>
      </c>
      <c r="C64">
        <v>126</v>
      </c>
    </row>
    <row r="65" spans="1:3" x14ac:dyDescent="0.25">
      <c r="A65">
        <v>2013</v>
      </c>
      <c r="B65" s="131" t="s">
        <v>73</v>
      </c>
      <c r="C65">
        <v>159</v>
      </c>
    </row>
    <row r="66" spans="1:3" x14ac:dyDescent="0.25">
      <c r="A66">
        <v>2014</v>
      </c>
      <c r="B66" s="131" t="s">
        <v>2</v>
      </c>
      <c r="C66">
        <v>135</v>
      </c>
    </row>
    <row r="67" spans="1:3" x14ac:dyDescent="0.25">
      <c r="A67">
        <v>2014</v>
      </c>
      <c r="B67" s="131" t="s">
        <v>3</v>
      </c>
      <c r="C67">
        <v>5141</v>
      </c>
    </row>
    <row r="68" spans="1:3" x14ac:dyDescent="0.25">
      <c r="A68">
        <v>2014</v>
      </c>
      <c r="B68" s="131" t="s">
        <v>68</v>
      </c>
      <c r="C68">
        <v>627</v>
      </c>
    </row>
    <row r="69" spans="1:3" x14ac:dyDescent="0.25">
      <c r="A69">
        <v>2014</v>
      </c>
      <c r="B69" s="131" t="s">
        <v>69</v>
      </c>
      <c r="C69">
        <v>55</v>
      </c>
    </row>
    <row r="70" spans="1:3" x14ac:dyDescent="0.25">
      <c r="A70">
        <v>2014</v>
      </c>
      <c r="B70" s="131" t="s">
        <v>70</v>
      </c>
      <c r="C70">
        <v>515</v>
      </c>
    </row>
    <row r="71" spans="1:3" x14ac:dyDescent="0.25">
      <c r="A71">
        <v>2014</v>
      </c>
      <c r="B71" s="131" t="s">
        <v>71</v>
      </c>
      <c r="C71">
        <v>317</v>
      </c>
    </row>
    <row r="72" spans="1:3" x14ac:dyDescent="0.25">
      <c r="A72">
        <v>2014</v>
      </c>
      <c r="B72" s="131" t="s">
        <v>72</v>
      </c>
      <c r="C72">
        <v>115</v>
      </c>
    </row>
    <row r="73" spans="1:3" x14ac:dyDescent="0.25">
      <c r="A73">
        <v>2014</v>
      </c>
      <c r="B73" s="131" t="s">
        <v>73</v>
      </c>
      <c r="C73">
        <v>252</v>
      </c>
    </row>
    <row r="74" spans="1:3" x14ac:dyDescent="0.25">
      <c r="A74">
        <v>2015</v>
      </c>
      <c r="B74" s="131" t="s">
        <v>2</v>
      </c>
      <c r="C74">
        <v>187</v>
      </c>
    </row>
    <row r="75" spans="1:3" x14ac:dyDescent="0.25">
      <c r="A75">
        <v>2015</v>
      </c>
      <c r="B75" s="131" t="s">
        <v>3</v>
      </c>
      <c r="C75">
        <v>6310</v>
      </c>
    </row>
    <row r="76" spans="1:3" x14ac:dyDescent="0.25">
      <c r="A76">
        <v>2015</v>
      </c>
      <c r="B76" s="131" t="s">
        <v>68</v>
      </c>
      <c r="C76">
        <v>720</v>
      </c>
    </row>
    <row r="77" spans="1:3" x14ac:dyDescent="0.25">
      <c r="A77">
        <v>2015</v>
      </c>
      <c r="B77" s="131" t="s">
        <v>69</v>
      </c>
      <c r="C77">
        <v>99</v>
      </c>
    </row>
    <row r="78" spans="1:3" x14ac:dyDescent="0.25">
      <c r="A78">
        <v>2015</v>
      </c>
      <c r="B78" s="131" t="s">
        <v>70</v>
      </c>
      <c r="C78">
        <v>672</v>
      </c>
    </row>
    <row r="79" spans="1:3" x14ac:dyDescent="0.25">
      <c r="A79">
        <v>2015</v>
      </c>
      <c r="B79" s="131" t="s">
        <v>71</v>
      </c>
      <c r="C79">
        <v>498</v>
      </c>
    </row>
    <row r="80" spans="1:3" x14ac:dyDescent="0.25">
      <c r="A80">
        <v>2015</v>
      </c>
      <c r="B80" s="131" t="s">
        <v>72</v>
      </c>
      <c r="C80">
        <v>110</v>
      </c>
    </row>
    <row r="81" spans="1:3" x14ac:dyDescent="0.25">
      <c r="A81">
        <v>2015</v>
      </c>
      <c r="B81" s="131" t="s">
        <v>73</v>
      </c>
      <c r="C81">
        <v>374</v>
      </c>
    </row>
    <row r="82" spans="1:3" x14ac:dyDescent="0.25">
      <c r="A82">
        <v>2016</v>
      </c>
      <c r="B82" s="131" t="s">
        <v>2</v>
      </c>
      <c r="C82">
        <v>142</v>
      </c>
    </row>
    <row r="83" spans="1:3" x14ac:dyDescent="0.25">
      <c r="A83">
        <v>2016</v>
      </c>
      <c r="B83" s="131" t="s">
        <v>3</v>
      </c>
      <c r="C83">
        <v>6937</v>
      </c>
    </row>
    <row r="84" spans="1:3" x14ac:dyDescent="0.25">
      <c r="A84">
        <v>2016</v>
      </c>
      <c r="B84" s="131" t="s">
        <v>68</v>
      </c>
      <c r="C84">
        <v>812</v>
      </c>
    </row>
    <row r="85" spans="1:3" x14ac:dyDescent="0.25">
      <c r="A85">
        <v>2016</v>
      </c>
      <c r="B85" s="131" t="s">
        <v>69</v>
      </c>
      <c r="C85">
        <v>91</v>
      </c>
    </row>
    <row r="86" spans="1:3" x14ac:dyDescent="0.25">
      <c r="A86">
        <v>2016</v>
      </c>
      <c r="B86" s="131" t="s">
        <v>70</v>
      </c>
      <c r="C86">
        <v>805</v>
      </c>
    </row>
    <row r="87" spans="1:3" x14ac:dyDescent="0.25">
      <c r="A87">
        <v>2016</v>
      </c>
      <c r="B87" s="131" t="s">
        <v>71</v>
      </c>
      <c r="C87">
        <v>744</v>
      </c>
    </row>
    <row r="88" spans="1:3" x14ac:dyDescent="0.25">
      <c r="A88">
        <v>2016</v>
      </c>
      <c r="B88" s="131" t="s">
        <v>72</v>
      </c>
      <c r="C88">
        <v>120</v>
      </c>
    </row>
    <row r="89" spans="1:3" x14ac:dyDescent="0.25">
      <c r="A89">
        <v>2016</v>
      </c>
      <c r="B89" s="131" t="s">
        <v>73</v>
      </c>
      <c r="C89">
        <v>436</v>
      </c>
    </row>
    <row r="90" spans="1:3" x14ac:dyDescent="0.25">
      <c r="A90">
        <v>2017</v>
      </c>
      <c r="B90" s="131" t="s">
        <v>2</v>
      </c>
      <c r="C90">
        <v>181</v>
      </c>
    </row>
    <row r="91" spans="1:3" x14ac:dyDescent="0.25">
      <c r="A91">
        <v>2017</v>
      </c>
      <c r="B91" s="131" t="s">
        <v>3</v>
      </c>
      <c r="C91">
        <v>6378</v>
      </c>
    </row>
    <row r="92" spans="1:3" x14ac:dyDescent="0.25">
      <c r="A92">
        <v>2017</v>
      </c>
      <c r="B92" s="131" t="s">
        <v>68</v>
      </c>
      <c r="C92">
        <v>1007</v>
      </c>
    </row>
    <row r="93" spans="1:3" x14ac:dyDescent="0.25">
      <c r="A93">
        <v>2017</v>
      </c>
      <c r="B93" s="131" t="s">
        <v>69</v>
      </c>
      <c r="C93">
        <v>111</v>
      </c>
    </row>
    <row r="94" spans="1:3" x14ac:dyDescent="0.25">
      <c r="A94">
        <v>2017</v>
      </c>
      <c r="B94" s="131" t="s">
        <v>70</v>
      </c>
      <c r="C94">
        <v>961</v>
      </c>
    </row>
    <row r="95" spans="1:3" x14ac:dyDescent="0.25">
      <c r="A95">
        <v>2017</v>
      </c>
      <c r="B95" s="131" t="s">
        <v>71</v>
      </c>
      <c r="C95">
        <v>786</v>
      </c>
    </row>
    <row r="96" spans="1:3" x14ac:dyDescent="0.25">
      <c r="A96">
        <v>2017</v>
      </c>
      <c r="B96" s="131" t="s">
        <v>72</v>
      </c>
      <c r="C96">
        <v>128</v>
      </c>
    </row>
    <row r="97" spans="1:3" x14ac:dyDescent="0.25">
      <c r="A97">
        <v>2017</v>
      </c>
      <c r="B97" s="131" t="s">
        <v>73</v>
      </c>
      <c r="C97">
        <v>415</v>
      </c>
    </row>
    <row r="98" spans="1:3" x14ac:dyDescent="0.25">
      <c r="A98">
        <v>2018</v>
      </c>
      <c r="B98" s="131" t="s">
        <v>2</v>
      </c>
      <c r="C98">
        <v>238</v>
      </c>
    </row>
    <row r="99" spans="1:3" x14ac:dyDescent="0.25">
      <c r="A99">
        <v>2018</v>
      </c>
      <c r="B99" s="131" t="s">
        <v>3</v>
      </c>
      <c r="C99">
        <v>7033</v>
      </c>
    </row>
    <row r="100" spans="1:3" x14ac:dyDescent="0.25">
      <c r="A100">
        <v>2018</v>
      </c>
      <c r="B100" s="131" t="s">
        <v>68</v>
      </c>
      <c r="C100">
        <v>852</v>
      </c>
    </row>
    <row r="101" spans="1:3" x14ac:dyDescent="0.25">
      <c r="A101">
        <v>2018</v>
      </c>
      <c r="B101" s="131" t="s">
        <v>69</v>
      </c>
      <c r="C101">
        <v>114</v>
      </c>
    </row>
    <row r="102" spans="1:3" x14ac:dyDescent="0.25">
      <c r="A102">
        <v>2018</v>
      </c>
      <c r="B102" s="131" t="s">
        <v>70</v>
      </c>
      <c r="C102">
        <v>937</v>
      </c>
    </row>
    <row r="103" spans="1:3" x14ac:dyDescent="0.25">
      <c r="A103">
        <v>2018</v>
      </c>
      <c r="B103" s="131" t="s">
        <v>71</v>
      </c>
      <c r="C103">
        <v>916</v>
      </c>
    </row>
    <row r="104" spans="1:3" x14ac:dyDescent="0.25">
      <c r="A104">
        <v>2018</v>
      </c>
      <c r="B104" s="131" t="s">
        <v>72</v>
      </c>
      <c r="C104">
        <v>132</v>
      </c>
    </row>
    <row r="105" spans="1:3" x14ac:dyDescent="0.25">
      <c r="A105">
        <v>2018</v>
      </c>
      <c r="B105" s="131" t="s">
        <v>73</v>
      </c>
      <c r="C105">
        <v>478</v>
      </c>
    </row>
    <row r="106" spans="1:3" x14ac:dyDescent="0.25">
      <c r="A106">
        <v>2019</v>
      </c>
      <c r="B106" s="131" t="s">
        <v>2</v>
      </c>
      <c r="C106">
        <v>244</v>
      </c>
    </row>
    <row r="107" spans="1:3" x14ac:dyDescent="0.25">
      <c r="A107">
        <v>2019</v>
      </c>
      <c r="B107" s="131" t="s">
        <v>3</v>
      </c>
      <c r="C107">
        <v>6644</v>
      </c>
    </row>
    <row r="108" spans="1:3" x14ac:dyDescent="0.25">
      <c r="A108">
        <v>2019</v>
      </c>
      <c r="B108" s="131" t="s">
        <v>68</v>
      </c>
      <c r="C108">
        <v>860</v>
      </c>
    </row>
    <row r="109" spans="1:3" x14ac:dyDescent="0.25">
      <c r="A109">
        <v>2019</v>
      </c>
      <c r="B109" s="131" t="s">
        <v>69</v>
      </c>
      <c r="C109">
        <v>107</v>
      </c>
    </row>
    <row r="110" spans="1:3" x14ac:dyDescent="0.25">
      <c r="A110">
        <v>2019</v>
      </c>
      <c r="B110" s="131" t="s">
        <v>70</v>
      </c>
      <c r="C110">
        <v>991</v>
      </c>
    </row>
    <row r="111" spans="1:3" x14ac:dyDescent="0.25">
      <c r="A111">
        <v>2019</v>
      </c>
      <c r="B111" s="131" t="s">
        <v>71</v>
      </c>
      <c r="C111">
        <v>889</v>
      </c>
    </row>
    <row r="112" spans="1:3" x14ac:dyDescent="0.25">
      <c r="A112">
        <v>2019</v>
      </c>
      <c r="B112" s="131" t="s">
        <v>72</v>
      </c>
      <c r="C112">
        <v>177</v>
      </c>
    </row>
    <row r="113" spans="1:3" x14ac:dyDescent="0.25">
      <c r="A113">
        <v>2019</v>
      </c>
      <c r="B113" s="131" t="s">
        <v>73</v>
      </c>
      <c r="C113">
        <v>435</v>
      </c>
    </row>
    <row r="114" spans="1:3" x14ac:dyDescent="0.25">
      <c r="A114">
        <v>2020</v>
      </c>
      <c r="B114" s="131" t="s">
        <v>2</v>
      </c>
      <c r="C114">
        <v>267</v>
      </c>
    </row>
    <row r="115" spans="1:3" x14ac:dyDescent="0.25">
      <c r="A115">
        <v>2020</v>
      </c>
      <c r="B115" s="131" t="s">
        <v>3</v>
      </c>
      <c r="C115">
        <v>8448</v>
      </c>
    </row>
    <row r="116" spans="1:3" x14ac:dyDescent="0.25">
      <c r="A116">
        <v>2020</v>
      </c>
      <c r="B116" s="131" t="s">
        <v>68</v>
      </c>
      <c r="C116">
        <v>1076</v>
      </c>
    </row>
    <row r="117" spans="1:3" x14ac:dyDescent="0.25">
      <c r="A117">
        <v>2020</v>
      </c>
      <c r="B117" s="131" t="s">
        <v>69</v>
      </c>
      <c r="C117">
        <v>103</v>
      </c>
    </row>
    <row r="118" spans="1:3" x14ac:dyDescent="0.25">
      <c r="A118">
        <v>2020</v>
      </c>
      <c r="B118" s="131" t="s">
        <v>70</v>
      </c>
      <c r="C118">
        <v>1256</v>
      </c>
    </row>
    <row r="119" spans="1:3" x14ac:dyDescent="0.25">
      <c r="A119">
        <v>2020</v>
      </c>
      <c r="B119" s="131" t="s">
        <v>71</v>
      </c>
      <c r="C119">
        <v>1006</v>
      </c>
    </row>
    <row r="120" spans="1:3" x14ac:dyDescent="0.25">
      <c r="A120">
        <v>2020</v>
      </c>
      <c r="B120" s="131" t="s">
        <v>72</v>
      </c>
      <c r="C120">
        <v>221</v>
      </c>
    </row>
    <row r="121" spans="1:3" x14ac:dyDescent="0.25">
      <c r="A121">
        <v>2020</v>
      </c>
      <c r="B121" s="131" t="s">
        <v>73</v>
      </c>
      <c r="C121">
        <v>612</v>
      </c>
    </row>
    <row r="122" spans="1:3" x14ac:dyDescent="0.25">
      <c r="A122">
        <v>2021</v>
      </c>
      <c r="B122" s="131" t="s">
        <v>2</v>
      </c>
      <c r="C122">
        <v>284</v>
      </c>
    </row>
    <row r="123" spans="1:3" x14ac:dyDescent="0.25">
      <c r="A123">
        <v>2021</v>
      </c>
      <c r="B123" s="131" t="s">
        <v>3</v>
      </c>
      <c r="C123">
        <v>8997</v>
      </c>
    </row>
    <row r="124" spans="1:3" x14ac:dyDescent="0.25">
      <c r="A124">
        <v>2021</v>
      </c>
      <c r="B124" s="131" t="s">
        <v>68</v>
      </c>
      <c r="C124">
        <v>1342</v>
      </c>
    </row>
    <row r="125" spans="1:3" x14ac:dyDescent="0.25">
      <c r="A125">
        <v>2021</v>
      </c>
      <c r="B125" s="131" t="s">
        <v>69</v>
      </c>
      <c r="C125">
        <v>156</v>
      </c>
    </row>
    <row r="126" spans="1:3" x14ac:dyDescent="0.25">
      <c r="A126">
        <v>2021</v>
      </c>
      <c r="B126" s="131" t="s">
        <v>70</v>
      </c>
      <c r="C126">
        <v>1675</v>
      </c>
    </row>
    <row r="127" spans="1:3" x14ac:dyDescent="0.25">
      <c r="A127">
        <v>2021</v>
      </c>
      <c r="B127" s="131" t="s">
        <v>71</v>
      </c>
      <c r="C127">
        <v>1377</v>
      </c>
    </row>
    <row r="128" spans="1:3" x14ac:dyDescent="0.25">
      <c r="A128">
        <v>2021</v>
      </c>
      <c r="B128" s="131" t="s">
        <v>72</v>
      </c>
      <c r="C128">
        <v>235</v>
      </c>
    </row>
    <row r="129" spans="1:3" x14ac:dyDescent="0.25">
      <c r="A129">
        <v>2021</v>
      </c>
      <c r="B129" s="131" t="s">
        <v>73</v>
      </c>
      <c r="C129">
        <v>759</v>
      </c>
    </row>
    <row r="130" spans="1:3" x14ac:dyDescent="0.25">
      <c r="A130">
        <v>2022</v>
      </c>
      <c r="B130" s="131" t="s">
        <v>2</v>
      </c>
      <c r="C130">
        <v>257</v>
      </c>
    </row>
    <row r="131" spans="1:3" x14ac:dyDescent="0.25">
      <c r="A131">
        <v>2022</v>
      </c>
      <c r="B131" s="131" t="s">
        <v>3</v>
      </c>
      <c r="C131">
        <v>6543</v>
      </c>
    </row>
    <row r="132" spans="1:3" x14ac:dyDescent="0.25">
      <c r="A132">
        <v>2022</v>
      </c>
      <c r="B132" s="131" t="s">
        <v>68</v>
      </c>
      <c r="C132">
        <v>951</v>
      </c>
    </row>
    <row r="133" spans="1:3" x14ac:dyDescent="0.25">
      <c r="A133">
        <v>2022</v>
      </c>
      <c r="B133" s="131" t="s">
        <v>69</v>
      </c>
      <c r="C133">
        <v>155</v>
      </c>
    </row>
    <row r="134" spans="1:3" x14ac:dyDescent="0.25">
      <c r="A134">
        <v>2022</v>
      </c>
      <c r="B134" s="131" t="s">
        <v>70</v>
      </c>
      <c r="C134">
        <v>1371</v>
      </c>
    </row>
    <row r="135" spans="1:3" x14ac:dyDescent="0.25">
      <c r="A135">
        <v>2022</v>
      </c>
      <c r="B135" s="131" t="s">
        <v>71</v>
      </c>
      <c r="C135">
        <v>1115</v>
      </c>
    </row>
    <row r="136" spans="1:3" x14ac:dyDescent="0.25">
      <c r="A136">
        <v>2022</v>
      </c>
      <c r="B136" s="131" t="s">
        <v>72</v>
      </c>
      <c r="C136">
        <v>194</v>
      </c>
    </row>
    <row r="137" spans="1:3" x14ac:dyDescent="0.25">
      <c r="A137">
        <v>2022</v>
      </c>
      <c r="B137" s="131" t="s">
        <v>73</v>
      </c>
      <c r="C137">
        <v>570</v>
      </c>
    </row>
    <row r="138" spans="1:3" x14ac:dyDescent="0.25">
      <c r="A138">
        <v>2023</v>
      </c>
      <c r="B138" s="131" t="s">
        <v>2</v>
      </c>
      <c r="C138">
        <v>260</v>
      </c>
    </row>
    <row r="139" spans="1:3" x14ac:dyDescent="0.25">
      <c r="A139">
        <v>2023</v>
      </c>
      <c r="B139" s="131" t="s">
        <v>3</v>
      </c>
      <c r="C139">
        <v>5888</v>
      </c>
    </row>
    <row r="140" spans="1:3" x14ac:dyDescent="0.25">
      <c r="A140">
        <v>2023</v>
      </c>
      <c r="B140" s="131" t="s">
        <v>68</v>
      </c>
      <c r="C140">
        <v>828</v>
      </c>
    </row>
    <row r="141" spans="1:3" x14ac:dyDescent="0.25">
      <c r="A141">
        <v>2023</v>
      </c>
      <c r="B141" s="131" t="s">
        <v>69</v>
      </c>
      <c r="C141">
        <v>111</v>
      </c>
    </row>
    <row r="142" spans="1:3" x14ac:dyDescent="0.25">
      <c r="A142">
        <v>2023</v>
      </c>
      <c r="B142" s="131" t="s">
        <v>70</v>
      </c>
      <c r="C142">
        <v>1041</v>
      </c>
    </row>
    <row r="143" spans="1:3" x14ac:dyDescent="0.25">
      <c r="A143">
        <v>2023</v>
      </c>
      <c r="B143" s="131" t="s">
        <v>71</v>
      </c>
      <c r="C143">
        <v>863</v>
      </c>
    </row>
    <row r="144" spans="1:3" x14ac:dyDescent="0.25">
      <c r="A144">
        <v>2023</v>
      </c>
      <c r="B144" s="131" t="s">
        <v>72</v>
      </c>
      <c r="C144">
        <v>144</v>
      </c>
    </row>
    <row r="145" spans="1:3" x14ac:dyDescent="0.25">
      <c r="A145">
        <v>2023</v>
      </c>
      <c r="B145" s="131" t="s">
        <v>73</v>
      </c>
      <c r="C145">
        <v>518</v>
      </c>
    </row>
    <row r="146" spans="1:3" x14ac:dyDescent="0.25">
      <c r="A146">
        <v>2024</v>
      </c>
      <c r="B146" s="131" t="s">
        <v>2</v>
      </c>
      <c r="C146">
        <v>207</v>
      </c>
    </row>
    <row r="147" spans="1:3" x14ac:dyDescent="0.25">
      <c r="A147">
        <v>2024</v>
      </c>
      <c r="B147" s="131" t="s">
        <v>3</v>
      </c>
      <c r="C147">
        <v>6518</v>
      </c>
    </row>
    <row r="148" spans="1:3" x14ac:dyDescent="0.25">
      <c r="A148">
        <v>2024</v>
      </c>
      <c r="B148" s="131" t="s">
        <v>68</v>
      </c>
      <c r="C148">
        <v>907</v>
      </c>
    </row>
    <row r="149" spans="1:3" x14ac:dyDescent="0.25">
      <c r="A149">
        <v>2024</v>
      </c>
      <c r="B149" s="131" t="s">
        <v>69</v>
      </c>
      <c r="C149">
        <v>134</v>
      </c>
    </row>
    <row r="150" spans="1:3" x14ac:dyDescent="0.25">
      <c r="A150">
        <v>2024</v>
      </c>
      <c r="B150" s="131" t="s">
        <v>70</v>
      </c>
      <c r="C150">
        <v>1244</v>
      </c>
    </row>
    <row r="151" spans="1:3" x14ac:dyDescent="0.25">
      <c r="A151">
        <v>2024</v>
      </c>
      <c r="B151" s="131" t="s">
        <v>71</v>
      </c>
      <c r="C151">
        <v>1049</v>
      </c>
    </row>
    <row r="152" spans="1:3" x14ac:dyDescent="0.25">
      <c r="A152">
        <v>2024</v>
      </c>
      <c r="B152" s="131" t="s">
        <v>72</v>
      </c>
      <c r="C152">
        <v>128</v>
      </c>
    </row>
    <row r="153" spans="1:3" x14ac:dyDescent="0.25">
      <c r="A153">
        <v>2024</v>
      </c>
      <c r="B153" s="131" t="s">
        <v>73</v>
      </c>
      <c r="C153">
        <v>531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5A4B8-746B-4E60-9995-3B602E9FD834}">
  <sheetPr>
    <tabColor rgb="FFFF0000"/>
  </sheetPr>
  <dimension ref="A1:Z47"/>
  <sheetViews>
    <sheetView workbookViewId="0">
      <selection activeCell="J5" sqref="J5:J22"/>
    </sheetView>
  </sheetViews>
  <sheetFormatPr defaultRowHeight="15" x14ac:dyDescent="0.25"/>
  <cols>
    <col min="1" max="1" width="9.42578125" bestFit="1" customWidth="1"/>
    <col min="2" max="2" width="12.42578125" bestFit="1" customWidth="1"/>
    <col min="3" max="3" width="18.85546875" bestFit="1" customWidth="1"/>
    <col min="4" max="5" width="17.28515625" bestFit="1" customWidth="1"/>
    <col min="6" max="7" width="12.5703125" bestFit="1" customWidth="1"/>
    <col min="8" max="8" width="11.5703125" bestFit="1" customWidth="1"/>
    <col min="9" max="9" width="12.5703125" bestFit="1" customWidth="1"/>
    <col min="10" max="10" width="14.28515625" bestFit="1" customWidth="1"/>
  </cols>
  <sheetData>
    <row r="1" spans="1:26" s="3" customFormat="1" ht="21" x14ac:dyDescent="0.35">
      <c r="A1" s="125" t="s">
        <v>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5">
      <c r="A2" t="s">
        <v>1</v>
      </c>
    </row>
    <row r="3" spans="1:26" x14ac:dyDescent="0.25">
      <c r="A3" s="132" t="s">
        <v>75</v>
      </c>
      <c r="B3" s="132" t="s">
        <v>66</v>
      </c>
    </row>
    <row r="4" spans="1:26" x14ac:dyDescent="0.25">
      <c r="A4" s="132" t="s">
        <v>77</v>
      </c>
      <c r="B4" t="s">
        <v>2</v>
      </c>
      <c r="C4" t="s">
        <v>3</v>
      </c>
      <c r="D4" t="s">
        <v>68</v>
      </c>
      <c r="E4" t="s">
        <v>69</v>
      </c>
      <c r="F4" t="s">
        <v>70</v>
      </c>
      <c r="G4" t="s">
        <v>71</v>
      </c>
      <c r="H4" t="s">
        <v>72</v>
      </c>
      <c r="I4" t="s">
        <v>73</v>
      </c>
      <c r="J4" t="s">
        <v>78</v>
      </c>
    </row>
    <row r="5" spans="1:26" x14ac:dyDescent="0.25">
      <c r="A5" s="133">
        <v>2007</v>
      </c>
      <c r="B5" s="9">
        <v>4593762</v>
      </c>
      <c r="C5" s="9">
        <v>235926757</v>
      </c>
      <c r="D5" s="9">
        <v>13205055</v>
      </c>
      <c r="E5" s="9">
        <v>1283982</v>
      </c>
      <c r="F5" s="9">
        <v>14042719</v>
      </c>
      <c r="G5" s="9">
        <v>20001628</v>
      </c>
      <c r="H5" s="9">
        <v>1403006</v>
      </c>
      <c r="I5" s="9">
        <v>10363545</v>
      </c>
      <c r="J5" s="9">
        <v>300820454</v>
      </c>
    </row>
    <row r="6" spans="1:26" x14ac:dyDescent="0.25">
      <c r="A6" s="133">
        <v>2008</v>
      </c>
      <c r="B6" s="9">
        <v>1996840</v>
      </c>
      <c r="C6" s="9">
        <v>67288112</v>
      </c>
      <c r="D6" s="9">
        <v>6370254</v>
      </c>
      <c r="E6" s="9">
        <v>881998</v>
      </c>
      <c r="F6" s="9">
        <v>6642487</v>
      </c>
      <c r="G6" s="9">
        <v>9268037</v>
      </c>
      <c r="H6" s="9">
        <v>628027</v>
      </c>
      <c r="I6" s="9">
        <v>3217595</v>
      </c>
      <c r="J6" s="9">
        <v>96293350</v>
      </c>
    </row>
    <row r="7" spans="1:26" x14ac:dyDescent="0.25">
      <c r="A7" s="133">
        <v>2009</v>
      </c>
      <c r="B7" s="9">
        <v>950096</v>
      </c>
      <c r="C7" s="9">
        <v>27612972</v>
      </c>
      <c r="D7" s="9">
        <v>3401441</v>
      </c>
      <c r="E7" s="9">
        <v>569086</v>
      </c>
      <c r="F7" s="9">
        <v>3694655</v>
      </c>
      <c r="G7" s="9">
        <v>2049528</v>
      </c>
      <c r="H7" s="9">
        <v>643836</v>
      </c>
      <c r="I7" s="9">
        <v>1336179</v>
      </c>
      <c r="J7" s="9">
        <v>40257793</v>
      </c>
    </row>
    <row r="8" spans="1:26" x14ac:dyDescent="0.25">
      <c r="A8" s="133">
        <v>2010</v>
      </c>
      <c r="B8" s="9">
        <v>1267489</v>
      </c>
      <c r="C8" s="9">
        <v>46530295</v>
      </c>
      <c r="D8" s="9">
        <v>4947247</v>
      </c>
      <c r="E8" s="9">
        <v>855698</v>
      </c>
      <c r="F8" s="9">
        <v>3933458</v>
      </c>
      <c r="G8" s="9">
        <v>3370028</v>
      </c>
      <c r="H8" s="9">
        <v>753461</v>
      </c>
      <c r="I8" s="9">
        <v>1335041</v>
      </c>
      <c r="J8" s="9">
        <v>62992717</v>
      </c>
    </row>
    <row r="9" spans="1:26" x14ac:dyDescent="0.25">
      <c r="A9" s="133">
        <v>2011</v>
      </c>
      <c r="B9" s="9">
        <v>1551789</v>
      </c>
      <c r="C9" s="9">
        <v>92315760</v>
      </c>
      <c r="D9" s="9">
        <v>7636406</v>
      </c>
      <c r="E9" s="9">
        <v>737845</v>
      </c>
      <c r="F9" s="9">
        <v>5438063</v>
      </c>
      <c r="G9" s="9">
        <v>2101830</v>
      </c>
      <c r="H9" s="9">
        <v>486548</v>
      </c>
      <c r="I9" s="9">
        <v>2481859</v>
      </c>
      <c r="J9" s="9">
        <v>112750100</v>
      </c>
    </row>
    <row r="10" spans="1:26" x14ac:dyDescent="0.25">
      <c r="A10" s="133">
        <v>2012</v>
      </c>
      <c r="B10" s="9">
        <v>1778956</v>
      </c>
      <c r="C10" s="9">
        <v>116367155</v>
      </c>
      <c r="D10" s="9">
        <v>9113403</v>
      </c>
      <c r="E10" s="9">
        <v>854498</v>
      </c>
      <c r="F10" s="9">
        <v>5760799</v>
      </c>
      <c r="G10" s="9">
        <v>4202482</v>
      </c>
      <c r="H10" s="9">
        <v>827410</v>
      </c>
      <c r="I10" s="9">
        <v>2359838</v>
      </c>
      <c r="J10" s="9">
        <v>141264541</v>
      </c>
    </row>
    <row r="11" spans="1:26" x14ac:dyDescent="0.25">
      <c r="A11" s="133">
        <v>2013</v>
      </c>
      <c r="B11" s="9">
        <v>2185017</v>
      </c>
      <c r="C11" s="9">
        <v>144743690</v>
      </c>
      <c r="D11" s="9">
        <v>12014717</v>
      </c>
      <c r="E11" s="9">
        <v>1092631</v>
      </c>
      <c r="F11" s="9">
        <v>8725283</v>
      </c>
      <c r="G11" s="9">
        <v>5395572</v>
      </c>
      <c r="H11" s="9">
        <v>1425626</v>
      </c>
      <c r="I11" s="9">
        <v>2983890</v>
      </c>
      <c r="J11" s="9">
        <v>178566426</v>
      </c>
    </row>
    <row r="12" spans="1:26" x14ac:dyDescent="0.25">
      <c r="A12" s="133">
        <v>2014</v>
      </c>
      <c r="B12" s="9">
        <v>2418435</v>
      </c>
      <c r="C12" s="9">
        <v>175010422</v>
      </c>
      <c r="D12" s="9">
        <v>13561654</v>
      </c>
      <c r="E12" s="9">
        <v>935182</v>
      </c>
      <c r="F12" s="9">
        <v>10497639</v>
      </c>
      <c r="G12" s="9">
        <v>6606519</v>
      </c>
      <c r="H12" s="9">
        <v>1332447</v>
      </c>
      <c r="I12" s="9">
        <v>5271278</v>
      </c>
      <c r="J12" s="9">
        <v>215633576</v>
      </c>
    </row>
    <row r="13" spans="1:26" x14ac:dyDescent="0.25">
      <c r="A13" s="133">
        <v>2015</v>
      </c>
      <c r="B13" s="9">
        <v>3165966</v>
      </c>
      <c r="C13" s="9">
        <v>234548206</v>
      </c>
      <c r="D13" s="9">
        <v>17202608</v>
      </c>
      <c r="E13" s="9">
        <v>1738750</v>
      </c>
      <c r="F13" s="9">
        <v>13828596</v>
      </c>
      <c r="G13" s="9">
        <v>11742938</v>
      </c>
      <c r="H13" s="9">
        <v>1610880</v>
      </c>
      <c r="I13" s="9">
        <v>7875631</v>
      </c>
      <c r="J13" s="9">
        <v>291713575</v>
      </c>
    </row>
    <row r="14" spans="1:26" x14ac:dyDescent="0.25">
      <c r="A14" s="133">
        <v>2016</v>
      </c>
      <c r="B14" s="9">
        <v>2765422</v>
      </c>
      <c r="C14" s="9">
        <v>288495932</v>
      </c>
      <c r="D14" s="9">
        <v>21295808</v>
      </c>
      <c r="E14" s="9">
        <v>1628447</v>
      </c>
      <c r="F14" s="9">
        <v>19917192</v>
      </c>
      <c r="G14" s="9">
        <v>20985104</v>
      </c>
      <c r="H14" s="9">
        <v>1834788</v>
      </c>
      <c r="I14" s="9">
        <v>10759023</v>
      </c>
      <c r="J14" s="9">
        <v>367681716</v>
      </c>
    </row>
    <row r="15" spans="1:26" x14ac:dyDescent="0.25">
      <c r="A15" s="133">
        <v>2017</v>
      </c>
      <c r="B15" s="9">
        <v>3891847</v>
      </c>
      <c r="C15" s="9">
        <v>302988170</v>
      </c>
      <c r="D15" s="9">
        <v>30767658</v>
      </c>
      <c r="E15" s="9">
        <v>2596323</v>
      </c>
      <c r="F15" s="9">
        <v>26983968</v>
      </c>
      <c r="G15" s="9">
        <v>24443616</v>
      </c>
      <c r="H15" s="9">
        <v>1887019</v>
      </c>
      <c r="I15" s="9">
        <v>11379919</v>
      </c>
      <c r="J15" s="9">
        <v>404938520</v>
      </c>
    </row>
    <row r="16" spans="1:26" x14ac:dyDescent="0.25">
      <c r="A16" s="133">
        <v>2018</v>
      </c>
      <c r="B16" s="9">
        <v>5755481</v>
      </c>
      <c r="C16" s="9">
        <v>357847710</v>
      </c>
      <c r="D16" s="9">
        <v>27738125</v>
      </c>
      <c r="E16" s="9">
        <v>2660913</v>
      </c>
      <c r="F16" s="9">
        <v>28820939</v>
      </c>
      <c r="G16" s="9">
        <v>31093852</v>
      </c>
      <c r="H16" s="9">
        <v>2363243</v>
      </c>
      <c r="I16" s="9">
        <v>14754275</v>
      </c>
      <c r="J16" s="9">
        <v>471034538</v>
      </c>
    </row>
    <row r="17" spans="1:10" x14ac:dyDescent="0.25">
      <c r="A17" s="133">
        <v>2019</v>
      </c>
      <c r="B17" s="9">
        <v>5976116</v>
      </c>
      <c r="C17" s="9">
        <v>342450071</v>
      </c>
      <c r="D17" s="9">
        <v>28899602</v>
      </c>
      <c r="E17" s="9">
        <v>2730675</v>
      </c>
      <c r="F17" s="9">
        <v>32743291</v>
      </c>
      <c r="G17" s="9">
        <v>30469050</v>
      </c>
      <c r="H17" s="9">
        <v>3783938</v>
      </c>
      <c r="I17" s="9">
        <v>14874060</v>
      </c>
      <c r="J17" s="9">
        <v>461926803</v>
      </c>
    </row>
    <row r="18" spans="1:10" x14ac:dyDescent="0.25">
      <c r="A18" s="133">
        <v>2020</v>
      </c>
      <c r="B18" s="9">
        <v>6873445</v>
      </c>
      <c r="C18" s="9">
        <v>467253520</v>
      </c>
      <c r="D18" s="9">
        <v>38191285</v>
      </c>
      <c r="E18" s="9">
        <v>3118713</v>
      </c>
      <c r="F18" s="9">
        <v>43400996</v>
      </c>
      <c r="G18" s="9">
        <v>37811864</v>
      </c>
      <c r="H18" s="9">
        <v>5340890</v>
      </c>
      <c r="I18" s="9">
        <v>21872235</v>
      </c>
      <c r="J18" s="9">
        <v>623862948</v>
      </c>
    </row>
    <row r="19" spans="1:10" x14ac:dyDescent="0.25">
      <c r="A19" s="133">
        <v>2021</v>
      </c>
      <c r="B19" s="9">
        <v>8108198</v>
      </c>
      <c r="C19" s="9">
        <v>557534843</v>
      </c>
      <c r="D19" s="9">
        <v>50618835</v>
      </c>
      <c r="E19" s="9">
        <v>4827260</v>
      </c>
      <c r="F19" s="9">
        <v>66507630</v>
      </c>
      <c r="G19" s="9">
        <v>55276925</v>
      </c>
      <c r="H19" s="9">
        <v>6348292</v>
      </c>
      <c r="I19" s="9">
        <v>29573114</v>
      </c>
      <c r="J19" s="9">
        <v>778795097</v>
      </c>
    </row>
    <row r="20" spans="1:10" x14ac:dyDescent="0.25">
      <c r="A20" s="133">
        <v>2022</v>
      </c>
      <c r="B20" s="9">
        <v>10282473</v>
      </c>
      <c r="C20" s="9">
        <v>494289334</v>
      </c>
      <c r="D20" s="9">
        <v>42617658</v>
      </c>
      <c r="E20" s="9">
        <v>5946178</v>
      </c>
      <c r="F20" s="9">
        <v>67184674</v>
      </c>
      <c r="G20" s="9">
        <v>54801035</v>
      </c>
      <c r="H20" s="9">
        <v>6081433</v>
      </c>
      <c r="I20" s="9">
        <v>25252905</v>
      </c>
      <c r="J20" s="9">
        <v>706455690</v>
      </c>
    </row>
    <row r="21" spans="1:10" x14ac:dyDescent="0.25">
      <c r="A21" s="133">
        <v>2023</v>
      </c>
      <c r="B21" s="9">
        <v>11169920</v>
      </c>
      <c r="C21" s="9">
        <v>448942922</v>
      </c>
      <c r="D21" s="9">
        <v>41603702</v>
      </c>
      <c r="E21" s="9">
        <v>4479739</v>
      </c>
      <c r="F21" s="9">
        <v>54151490</v>
      </c>
      <c r="G21" s="9">
        <v>46309648</v>
      </c>
      <c r="H21" s="9">
        <v>5140374</v>
      </c>
      <c r="I21" s="9">
        <v>25442122</v>
      </c>
      <c r="J21" s="9">
        <v>637239917</v>
      </c>
    </row>
    <row r="22" spans="1:10" x14ac:dyDescent="0.25">
      <c r="A22" s="133">
        <v>2024</v>
      </c>
      <c r="B22" s="9">
        <v>9312053</v>
      </c>
      <c r="C22" s="9">
        <v>551189848</v>
      </c>
      <c r="D22" s="9">
        <v>51116563</v>
      </c>
      <c r="E22" s="9">
        <v>5755585</v>
      </c>
      <c r="F22" s="9">
        <v>72435329</v>
      </c>
      <c r="G22" s="9">
        <v>66049583</v>
      </c>
      <c r="H22" s="9">
        <v>4666600</v>
      </c>
      <c r="I22" s="9">
        <v>26881407</v>
      </c>
      <c r="J22" s="9">
        <v>787406968</v>
      </c>
    </row>
    <row r="23" spans="1:10" x14ac:dyDescent="0.25">
      <c r="A23" s="133" t="s">
        <v>78</v>
      </c>
      <c r="B23" s="9">
        <v>84043305</v>
      </c>
      <c r="C23" s="9">
        <v>4951335719</v>
      </c>
      <c r="D23" s="9">
        <v>420302021</v>
      </c>
      <c r="E23" s="9">
        <v>42693503</v>
      </c>
      <c r="F23" s="9">
        <v>484709208</v>
      </c>
      <c r="G23" s="9">
        <v>431979239</v>
      </c>
      <c r="H23" s="9">
        <v>46557818</v>
      </c>
      <c r="I23" s="9">
        <v>218013916</v>
      </c>
      <c r="J23" s="9">
        <v>6679634729</v>
      </c>
    </row>
    <row r="26" spans="1:10" x14ac:dyDescent="0.25">
      <c r="A26" t="s">
        <v>76</v>
      </c>
    </row>
    <row r="27" spans="1:10" x14ac:dyDescent="0.25">
      <c r="A27" s="132" t="s">
        <v>6</v>
      </c>
      <c r="B27" s="132" t="s">
        <v>66</v>
      </c>
    </row>
    <row r="28" spans="1:10" x14ac:dyDescent="0.25">
      <c r="A28" s="132" t="s">
        <v>77</v>
      </c>
      <c r="B28" t="s">
        <v>2</v>
      </c>
      <c r="C28" t="s">
        <v>68</v>
      </c>
      <c r="D28" t="s">
        <v>69</v>
      </c>
      <c r="E28" t="s">
        <v>70</v>
      </c>
      <c r="F28" t="s">
        <v>71</v>
      </c>
      <c r="G28" t="s">
        <v>72</v>
      </c>
      <c r="H28" t="s">
        <v>73</v>
      </c>
      <c r="I28" t="s">
        <v>74</v>
      </c>
    </row>
    <row r="29" spans="1:10" x14ac:dyDescent="0.25">
      <c r="A29" s="133">
        <v>2007</v>
      </c>
      <c r="B29" s="9">
        <v>273</v>
      </c>
      <c r="C29" s="9">
        <v>783</v>
      </c>
      <c r="D29" s="9">
        <v>100</v>
      </c>
      <c r="E29" s="9">
        <v>810</v>
      </c>
      <c r="F29" s="9">
        <v>993</v>
      </c>
      <c r="G29" s="9">
        <v>141</v>
      </c>
      <c r="H29" s="9">
        <v>550</v>
      </c>
      <c r="I29" s="9">
        <v>3650</v>
      </c>
    </row>
    <row r="30" spans="1:10" x14ac:dyDescent="0.25">
      <c r="A30" s="133">
        <v>2008</v>
      </c>
      <c r="B30" s="9">
        <v>126</v>
      </c>
      <c r="C30" s="9">
        <v>354</v>
      </c>
      <c r="D30" s="9">
        <v>69</v>
      </c>
      <c r="E30" s="9">
        <v>375</v>
      </c>
      <c r="F30" s="9">
        <v>402</v>
      </c>
      <c r="G30" s="9">
        <v>70</v>
      </c>
      <c r="H30" s="9">
        <v>185</v>
      </c>
      <c r="I30" s="9">
        <v>1581</v>
      </c>
    </row>
    <row r="31" spans="1:10" x14ac:dyDescent="0.25">
      <c r="A31" s="133">
        <v>2009</v>
      </c>
      <c r="B31" s="9">
        <v>73</v>
      </c>
      <c r="C31" s="9">
        <v>202</v>
      </c>
      <c r="D31" s="9">
        <v>41</v>
      </c>
      <c r="E31" s="9">
        <v>230</v>
      </c>
      <c r="F31" s="9">
        <v>105</v>
      </c>
      <c r="G31" s="9">
        <v>72</v>
      </c>
      <c r="H31" s="9">
        <v>85</v>
      </c>
      <c r="I31" s="9">
        <v>808</v>
      </c>
    </row>
    <row r="32" spans="1:10" x14ac:dyDescent="0.25">
      <c r="A32" s="133">
        <v>2010</v>
      </c>
      <c r="B32" s="9">
        <v>91</v>
      </c>
      <c r="C32" s="9">
        <v>258</v>
      </c>
      <c r="D32" s="9">
        <v>52</v>
      </c>
      <c r="E32" s="9">
        <v>252</v>
      </c>
      <c r="F32" s="9">
        <v>104</v>
      </c>
      <c r="G32" s="9">
        <v>71</v>
      </c>
      <c r="H32" s="9">
        <v>89</v>
      </c>
      <c r="I32" s="9">
        <v>917</v>
      </c>
    </row>
    <row r="33" spans="1:9" x14ac:dyDescent="0.25">
      <c r="A33" s="133">
        <v>2011</v>
      </c>
      <c r="B33" s="9">
        <v>104</v>
      </c>
      <c r="C33" s="9">
        <v>401</v>
      </c>
      <c r="D33" s="9">
        <v>47</v>
      </c>
      <c r="E33" s="9">
        <v>309</v>
      </c>
      <c r="F33" s="9">
        <v>101</v>
      </c>
      <c r="G33" s="9">
        <v>47</v>
      </c>
      <c r="H33" s="9">
        <v>127</v>
      </c>
      <c r="I33" s="9">
        <v>1136</v>
      </c>
    </row>
    <row r="34" spans="1:9" x14ac:dyDescent="0.25">
      <c r="A34" s="133">
        <v>2012</v>
      </c>
      <c r="B34" s="9">
        <v>121</v>
      </c>
      <c r="C34" s="9">
        <v>466</v>
      </c>
      <c r="D34" s="9">
        <v>56</v>
      </c>
      <c r="E34" s="9">
        <v>313</v>
      </c>
      <c r="F34" s="9">
        <v>205</v>
      </c>
      <c r="G34" s="9">
        <v>85</v>
      </c>
      <c r="H34" s="9">
        <v>147</v>
      </c>
      <c r="I34" s="9">
        <v>1393</v>
      </c>
    </row>
    <row r="35" spans="1:9" x14ac:dyDescent="0.25">
      <c r="A35" s="133">
        <v>2013</v>
      </c>
      <c r="B35" s="9">
        <v>138</v>
      </c>
      <c r="C35" s="9">
        <v>572</v>
      </c>
      <c r="D35" s="9">
        <v>67</v>
      </c>
      <c r="E35" s="9">
        <v>420</v>
      </c>
      <c r="F35" s="9">
        <v>269</v>
      </c>
      <c r="G35" s="9">
        <v>126</v>
      </c>
      <c r="H35" s="9">
        <v>159</v>
      </c>
      <c r="I35" s="9">
        <v>1751</v>
      </c>
    </row>
    <row r="36" spans="1:9" x14ac:dyDescent="0.25">
      <c r="A36" s="133">
        <v>2014</v>
      </c>
      <c r="B36" s="9">
        <v>135</v>
      </c>
      <c r="C36" s="9">
        <v>627</v>
      </c>
      <c r="D36" s="9">
        <v>55</v>
      </c>
      <c r="E36" s="9">
        <v>515</v>
      </c>
      <c r="F36" s="9">
        <v>317</v>
      </c>
      <c r="G36" s="9">
        <v>115</v>
      </c>
      <c r="H36" s="9">
        <v>252</v>
      </c>
      <c r="I36" s="9">
        <v>2016</v>
      </c>
    </row>
    <row r="37" spans="1:9" x14ac:dyDescent="0.25">
      <c r="A37" s="133">
        <v>2015</v>
      </c>
      <c r="B37" s="9">
        <v>187</v>
      </c>
      <c r="C37" s="9">
        <v>720</v>
      </c>
      <c r="D37" s="9">
        <v>99</v>
      </c>
      <c r="E37" s="9">
        <v>672</v>
      </c>
      <c r="F37" s="9">
        <v>498</v>
      </c>
      <c r="G37" s="9">
        <v>110</v>
      </c>
      <c r="H37" s="9">
        <v>374</v>
      </c>
      <c r="I37" s="9">
        <v>2660</v>
      </c>
    </row>
    <row r="38" spans="1:9" x14ac:dyDescent="0.25">
      <c r="A38" s="133">
        <v>2016</v>
      </c>
      <c r="B38" s="9">
        <v>142</v>
      </c>
      <c r="C38" s="9">
        <v>812</v>
      </c>
      <c r="D38" s="9">
        <v>91</v>
      </c>
      <c r="E38" s="9">
        <v>805</v>
      </c>
      <c r="F38" s="9">
        <v>744</v>
      </c>
      <c r="G38" s="9">
        <v>120</v>
      </c>
      <c r="H38" s="9">
        <v>436</v>
      </c>
      <c r="I38" s="9">
        <v>3150</v>
      </c>
    </row>
    <row r="39" spans="1:9" x14ac:dyDescent="0.25">
      <c r="A39" s="133">
        <v>2017</v>
      </c>
      <c r="B39" s="9">
        <v>181</v>
      </c>
      <c r="C39" s="9">
        <v>1007</v>
      </c>
      <c r="D39" s="9">
        <v>111</v>
      </c>
      <c r="E39" s="9">
        <v>961</v>
      </c>
      <c r="F39" s="9">
        <v>786</v>
      </c>
      <c r="G39" s="9">
        <v>128</v>
      </c>
      <c r="H39" s="9">
        <v>415</v>
      </c>
      <c r="I39" s="9">
        <v>3589</v>
      </c>
    </row>
    <row r="40" spans="1:9" x14ac:dyDescent="0.25">
      <c r="A40" s="133">
        <v>2018</v>
      </c>
      <c r="B40" s="9">
        <v>238</v>
      </c>
      <c r="C40" s="9">
        <v>852</v>
      </c>
      <c r="D40" s="9">
        <v>114</v>
      </c>
      <c r="E40" s="9">
        <v>937</v>
      </c>
      <c r="F40" s="9">
        <v>916</v>
      </c>
      <c r="G40" s="9">
        <v>132</v>
      </c>
      <c r="H40" s="9">
        <v>478</v>
      </c>
      <c r="I40" s="9">
        <v>3667</v>
      </c>
    </row>
    <row r="41" spans="1:9" x14ac:dyDescent="0.25">
      <c r="A41" s="133">
        <v>2019</v>
      </c>
      <c r="B41" s="9">
        <v>244</v>
      </c>
      <c r="C41" s="9">
        <v>860</v>
      </c>
      <c r="D41" s="9">
        <v>107</v>
      </c>
      <c r="E41" s="9">
        <v>991</v>
      </c>
      <c r="F41" s="9">
        <v>889</v>
      </c>
      <c r="G41" s="9">
        <v>177</v>
      </c>
      <c r="H41" s="9">
        <v>435</v>
      </c>
      <c r="I41" s="9">
        <v>3703</v>
      </c>
    </row>
    <row r="42" spans="1:9" x14ac:dyDescent="0.25">
      <c r="A42" s="133">
        <v>2020</v>
      </c>
      <c r="B42" s="9">
        <v>267</v>
      </c>
      <c r="C42" s="9">
        <v>1076</v>
      </c>
      <c r="D42" s="9">
        <v>103</v>
      </c>
      <c r="E42" s="9">
        <v>1256</v>
      </c>
      <c r="F42" s="9">
        <v>1006</v>
      </c>
      <c r="G42" s="9">
        <v>221</v>
      </c>
      <c r="H42" s="9">
        <v>612</v>
      </c>
      <c r="I42" s="9">
        <v>4541</v>
      </c>
    </row>
    <row r="43" spans="1:9" x14ac:dyDescent="0.25">
      <c r="A43" s="133">
        <v>2021</v>
      </c>
      <c r="B43" s="9">
        <v>284</v>
      </c>
      <c r="C43" s="9">
        <v>1342</v>
      </c>
      <c r="D43" s="9">
        <v>156</v>
      </c>
      <c r="E43" s="9">
        <v>1675</v>
      </c>
      <c r="F43" s="9">
        <v>1377</v>
      </c>
      <c r="G43" s="9">
        <v>235</v>
      </c>
      <c r="H43" s="9">
        <v>759</v>
      </c>
      <c r="I43" s="9">
        <v>5828</v>
      </c>
    </row>
    <row r="44" spans="1:9" x14ac:dyDescent="0.25">
      <c r="A44" s="133">
        <v>2022</v>
      </c>
      <c r="B44" s="9">
        <v>257</v>
      </c>
      <c r="C44" s="9">
        <v>951</v>
      </c>
      <c r="D44" s="9">
        <v>155</v>
      </c>
      <c r="E44" s="9">
        <v>1371</v>
      </c>
      <c r="F44" s="9">
        <v>1115</v>
      </c>
      <c r="G44" s="9">
        <v>194</v>
      </c>
      <c r="H44" s="9">
        <v>570</v>
      </c>
      <c r="I44" s="9">
        <v>4613</v>
      </c>
    </row>
    <row r="45" spans="1:9" x14ac:dyDescent="0.25">
      <c r="A45" s="133">
        <v>2023</v>
      </c>
      <c r="B45" s="9">
        <v>260</v>
      </c>
      <c r="C45" s="9">
        <v>828</v>
      </c>
      <c r="D45" s="9">
        <v>111</v>
      </c>
      <c r="E45" s="9">
        <v>1041</v>
      </c>
      <c r="F45" s="9">
        <v>863</v>
      </c>
      <c r="G45" s="9">
        <v>144</v>
      </c>
      <c r="H45" s="9">
        <v>518</v>
      </c>
      <c r="I45" s="9">
        <v>3765</v>
      </c>
    </row>
    <row r="46" spans="1:9" x14ac:dyDescent="0.25">
      <c r="A46" s="133">
        <v>2024</v>
      </c>
      <c r="B46" s="9">
        <v>207</v>
      </c>
      <c r="C46" s="9">
        <v>907</v>
      </c>
      <c r="D46" s="9">
        <v>134</v>
      </c>
      <c r="E46" s="9">
        <v>1244</v>
      </c>
      <c r="F46" s="9">
        <v>1049</v>
      </c>
      <c r="G46" s="9">
        <v>128</v>
      </c>
      <c r="H46" s="9">
        <v>531</v>
      </c>
      <c r="I46" s="9">
        <v>4200</v>
      </c>
    </row>
    <row r="47" spans="1:9" x14ac:dyDescent="0.25">
      <c r="A47" s="133" t="s">
        <v>74</v>
      </c>
      <c r="B47" s="9">
        <v>3328</v>
      </c>
      <c r="C47" s="9">
        <v>13018</v>
      </c>
      <c r="D47" s="9">
        <v>1668</v>
      </c>
      <c r="E47" s="9">
        <v>14177</v>
      </c>
      <c r="F47" s="9">
        <v>11739</v>
      </c>
      <c r="G47" s="9">
        <v>2316</v>
      </c>
      <c r="H47" s="9">
        <v>6722</v>
      </c>
      <c r="I47" s="9">
        <v>52968</v>
      </c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7AFB-5D4D-4A70-8FB7-A08BAF893CCB}">
  <dimension ref="A1:C153"/>
  <sheetViews>
    <sheetView workbookViewId="0">
      <selection sqref="A1:C153"/>
    </sheetView>
  </sheetViews>
  <sheetFormatPr defaultRowHeight="15" x14ac:dyDescent="0.25"/>
  <cols>
    <col min="1" max="1" width="7.28515625" bestFit="1" customWidth="1"/>
    <col min="2" max="2" width="18.85546875" bestFit="1" customWidth="1"/>
    <col min="3" max="3" width="13" bestFit="1" customWidth="1"/>
  </cols>
  <sheetData>
    <row r="1" spans="1:3" x14ac:dyDescent="0.25">
      <c r="A1" t="s">
        <v>65</v>
      </c>
      <c r="B1" t="s">
        <v>66</v>
      </c>
      <c r="C1" t="s">
        <v>67</v>
      </c>
    </row>
    <row r="2" spans="1:3" x14ac:dyDescent="0.25">
      <c r="A2">
        <v>2006</v>
      </c>
      <c r="B2" s="131" t="s">
        <v>2</v>
      </c>
      <c r="C2">
        <v>2322305</v>
      </c>
    </row>
    <row r="3" spans="1:3" x14ac:dyDescent="0.25">
      <c r="A3">
        <v>2006</v>
      </c>
      <c r="B3" s="131" t="s">
        <v>3</v>
      </c>
      <c r="C3">
        <v>81261911</v>
      </c>
    </row>
    <row r="4" spans="1:3" x14ac:dyDescent="0.25">
      <c r="A4">
        <v>2006</v>
      </c>
      <c r="B4" s="131" t="s">
        <v>68</v>
      </c>
      <c r="C4">
        <v>4740239</v>
      </c>
    </row>
    <row r="5" spans="1:3" x14ac:dyDescent="0.25">
      <c r="A5">
        <v>2006</v>
      </c>
      <c r="B5" s="131" t="s">
        <v>69</v>
      </c>
      <c r="C5">
        <v>976775</v>
      </c>
    </row>
    <row r="6" spans="1:3" x14ac:dyDescent="0.25">
      <c r="A6">
        <v>2006</v>
      </c>
      <c r="B6" s="131" t="s">
        <v>70</v>
      </c>
      <c r="C6">
        <v>6221554</v>
      </c>
    </row>
    <row r="7" spans="1:3" x14ac:dyDescent="0.25">
      <c r="A7">
        <v>2006</v>
      </c>
      <c r="B7" s="131" t="s">
        <v>71</v>
      </c>
      <c r="C7">
        <v>6318638</v>
      </c>
    </row>
    <row r="8" spans="1:3" x14ac:dyDescent="0.25">
      <c r="A8">
        <v>2006</v>
      </c>
      <c r="B8" s="131" t="s">
        <v>72</v>
      </c>
      <c r="C8">
        <v>1124035</v>
      </c>
    </row>
    <row r="9" spans="1:3" x14ac:dyDescent="0.25">
      <c r="A9">
        <v>2006</v>
      </c>
      <c r="B9" s="131" t="s">
        <v>73</v>
      </c>
      <c r="C9">
        <v>3165403</v>
      </c>
    </row>
    <row r="10" spans="1:3" x14ac:dyDescent="0.25">
      <c r="A10">
        <v>2007</v>
      </c>
      <c r="B10" s="131" t="s">
        <v>2</v>
      </c>
      <c r="C10">
        <v>4593762</v>
      </c>
    </row>
    <row r="11" spans="1:3" x14ac:dyDescent="0.25">
      <c r="A11">
        <v>2007</v>
      </c>
      <c r="B11" s="131" t="s">
        <v>3</v>
      </c>
      <c r="C11">
        <v>235926757</v>
      </c>
    </row>
    <row r="12" spans="1:3" x14ac:dyDescent="0.25">
      <c r="A12">
        <v>2007</v>
      </c>
      <c r="B12" s="131" t="s">
        <v>68</v>
      </c>
      <c r="C12">
        <v>13205055</v>
      </c>
    </row>
    <row r="13" spans="1:3" x14ac:dyDescent="0.25">
      <c r="A13">
        <v>2007</v>
      </c>
      <c r="B13" s="131" t="s">
        <v>69</v>
      </c>
      <c r="C13">
        <v>1283982</v>
      </c>
    </row>
    <row r="14" spans="1:3" x14ac:dyDescent="0.25">
      <c r="A14">
        <v>2007</v>
      </c>
      <c r="B14" s="131" t="s">
        <v>70</v>
      </c>
      <c r="C14">
        <v>14042719</v>
      </c>
    </row>
    <row r="15" spans="1:3" x14ac:dyDescent="0.25">
      <c r="A15">
        <v>2007</v>
      </c>
      <c r="B15" s="131" t="s">
        <v>71</v>
      </c>
      <c r="C15">
        <v>20001628</v>
      </c>
    </row>
    <row r="16" spans="1:3" x14ac:dyDescent="0.25">
      <c r="A16">
        <v>2007</v>
      </c>
      <c r="B16" s="131" t="s">
        <v>72</v>
      </c>
      <c r="C16">
        <v>1403006</v>
      </c>
    </row>
    <row r="17" spans="1:3" x14ac:dyDescent="0.25">
      <c r="A17">
        <v>2007</v>
      </c>
      <c r="B17" s="131" t="s">
        <v>73</v>
      </c>
      <c r="C17">
        <v>10363545</v>
      </c>
    </row>
    <row r="18" spans="1:3" x14ac:dyDescent="0.25">
      <c r="A18">
        <v>2008</v>
      </c>
      <c r="B18" s="131" t="s">
        <v>2</v>
      </c>
      <c r="C18">
        <v>1996840</v>
      </c>
    </row>
    <row r="19" spans="1:3" x14ac:dyDescent="0.25">
      <c r="A19">
        <v>2008</v>
      </c>
      <c r="B19" s="131" t="s">
        <v>3</v>
      </c>
      <c r="C19">
        <v>67288112</v>
      </c>
    </row>
    <row r="20" spans="1:3" x14ac:dyDescent="0.25">
      <c r="A20">
        <v>2008</v>
      </c>
      <c r="B20" s="131" t="s">
        <v>68</v>
      </c>
      <c r="C20">
        <v>6370254</v>
      </c>
    </row>
    <row r="21" spans="1:3" x14ac:dyDescent="0.25">
      <c r="A21">
        <v>2008</v>
      </c>
      <c r="B21" s="131" t="s">
        <v>69</v>
      </c>
      <c r="C21">
        <v>881998</v>
      </c>
    </row>
    <row r="22" spans="1:3" x14ac:dyDescent="0.25">
      <c r="A22">
        <v>2008</v>
      </c>
      <c r="B22" s="131" t="s">
        <v>70</v>
      </c>
      <c r="C22">
        <v>6642487</v>
      </c>
    </row>
    <row r="23" spans="1:3" x14ac:dyDescent="0.25">
      <c r="A23">
        <v>2008</v>
      </c>
      <c r="B23" s="131" t="s">
        <v>71</v>
      </c>
      <c r="C23">
        <v>9268037</v>
      </c>
    </row>
    <row r="24" spans="1:3" x14ac:dyDescent="0.25">
      <c r="A24">
        <v>2008</v>
      </c>
      <c r="B24" s="131" t="s">
        <v>72</v>
      </c>
      <c r="C24">
        <v>628027</v>
      </c>
    </row>
    <row r="25" spans="1:3" x14ac:dyDescent="0.25">
      <c r="A25">
        <v>2008</v>
      </c>
      <c r="B25" s="131" t="s">
        <v>73</v>
      </c>
      <c r="C25">
        <v>3217595</v>
      </c>
    </row>
    <row r="26" spans="1:3" x14ac:dyDescent="0.25">
      <c r="A26">
        <v>2009</v>
      </c>
      <c r="B26" s="131" t="s">
        <v>2</v>
      </c>
      <c r="C26">
        <v>950096</v>
      </c>
    </row>
    <row r="27" spans="1:3" x14ac:dyDescent="0.25">
      <c r="A27">
        <v>2009</v>
      </c>
      <c r="B27" s="131" t="s">
        <v>3</v>
      </c>
      <c r="C27">
        <v>27612972</v>
      </c>
    </row>
    <row r="28" spans="1:3" x14ac:dyDescent="0.25">
      <c r="A28">
        <v>2009</v>
      </c>
      <c r="B28" s="131" t="s">
        <v>68</v>
      </c>
      <c r="C28">
        <v>3401441</v>
      </c>
    </row>
    <row r="29" spans="1:3" x14ac:dyDescent="0.25">
      <c r="A29">
        <v>2009</v>
      </c>
      <c r="B29" s="131" t="s">
        <v>69</v>
      </c>
      <c r="C29">
        <v>569086</v>
      </c>
    </row>
    <row r="30" spans="1:3" x14ac:dyDescent="0.25">
      <c r="A30">
        <v>2009</v>
      </c>
      <c r="B30" s="131" t="s">
        <v>70</v>
      </c>
      <c r="C30">
        <v>3694655</v>
      </c>
    </row>
    <row r="31" spans="1:3" x14ac:dyDescent="0.25">
      <c r="A31">
        <v>2009</v>
      </c>
      <c r="B31" s="131" t="s">
        <v>71</v>
      </c>
      <c r="C31">
        <v>2049528</v>
      </c>
    </row>
    <row r="32" spans="1:3" x14ac:dyDescent="0.25">
      <c r="A32">
        <v>2009</v>
      </c>
      <c r="B32" s="131" t="s">
        <v>72</v>
      </c>
      <c r="C32">
        <v>643836</v>
      </c>
    </row>
    <row r="33" spans="1:3" x14ac:dyDescent="0.25">
      <c r="A33">
        <v>2009</v>
      </c>
      <c r="B33" s="131" t="s">
        <v>73</v>
      </c>
      <c r="C33">
        <v>1336179</v>
      </c>
    </row>
    <row r="34" spans="1:3" x14ac:dyDescent="0.25">
      <c r="A34">
        <v>2010</v>
      </c>
      <c r="B34" s="131" t="s">
        <v>2</v>
      </c>
      <c r="C34">
        <v>1267489</v>
      </c>
    </row>
    <row r="35" spans="1:3" x14ac:dyDescent="0.25">
      <c r="A35">
        <v>2010</v>
      </c>
      <c r="B35" s="131" t="s">
        <v>3</v>
      </c>
      <c r="C35">
        <v>46530295</v>
      </c>
    </row>
    <row r="36" spans="1:3" x14ac:dyDescent="0.25">
      <c r="A36">
        <v>2010</v>
      </c>
      <c r="B36" s="131" t="s">
        <v>68</v>
      </c>
      <c r="C36">
        <v>4947247</v>
      </c>
    </row>
    <row r="37" spans="1:3" x14ac:dyDescent="0.25">
      <c r="A37">
        <v>2010</v>
      </c>
      <c r="B37" s="131" t="s">
        <v>69</v>
      </c>
      <c r="C37">
        <v>855698</v>
      </c>
    </row>
    <row r="38" spans="1:3" x14ac:dyDescent="0.25">
      <c r="A38">
        <v>2010</v>
      </c>
      <c r="B38" s="131" t="s">
        <v>70</v>
      </c>
      <c r="C38">
        <v>3933458</v>
      </c>
    </row>
    <row r="39" spans="1:3" x14ac:dyDescent="0.25">
      <c r="A39">
        <v>2010</v>
      </c>
      <c r="B39" s="131" t="s">
        <v>71</v>
      </c>
      <c r="C39">
        <v>3370028</v>
      </c>
    </row>
    <row r="40" spans="1:3" x14ac:dyDescent="0.25">
      <c r="A40">
        <v>2010</v>
      </c>
      <c r="B40" s="131" t="s">
        <v>72</v>
      </c>
      <c r="C40">
        <v>753461</v>
      </c>
    </row>
    <row r="41" spans="1:3" x14ac:dyDescent="0.25">
      <c r="A41">
        <v>2010</v>
      </c>
      <c r="B41" s="131" t="s">
        <v>73</v>
      </c>
      <c r="C41">
        <v>1335041</v>
      </c>
    </row>
    <row r="42" spans="1:3" x14ac:dyDescent="0.25">
      <c r="A42">
        <v>2011</v>
      </c>
      <c r="B42" s="131" t="s">
        <v>2</v>
      </c>
      <c r="C42">
        <v>1551789</v>
      </c>
    </row>
    <row r="43" spans="1:3" x14ac:dyDescent="0.25">
      <c r="A43">
        <v>2011</v>
      </c>
      <c r="B43" s="131" t="s">
        <v>3</v>
      </c>
      <c r="C43">
        <v>92315760</v>
      </c>
    </row>
    <row r="44" spans="1:3" x14ac:dyDescent="0.25">
      <c r="A44">
        <v>2011</v>
      </c>
      <c r="B44" s="131" t="s">
        <v>68</v>
      </c>
      <c r="C44">
        <v>7636406</v>
      </c>
    </row>
    <row r="45" spans="1:3" x14ac:dyDescent="0.25">
      <c r="A45">
        <v>2011</v>
      </c>
      <c r="B45" s="131" t="s">
        <v>69</v>
      </c>
      <c r="C45">
        <v>737845</v>
      </c>
    </row>
    <row r="46" spans="1:3" x14ac:dyDescent="0.25">
      <c r="A46">
        <v>2011</v>
      </c>
      <c r="B46" s="131" t="s">
        <v>70</v>
      </c>
      <c r="C46">
        <v>5438063</v>
      </c>
    </row>
    <row r="47" spans="1:3" x14ac:dyDescent="0.25">
      <c r="A47">
        <v>2011</v>
      </c>
      <c r="B47" s="131" t="s">
        <v>71</v>
      </c>
      <c r="C47">
        <v>2101830</v>
      </c>
    </row>
    <row r="48" spans="1:3" x14ac:dyDescent="0.25">
      <c r="A48">
        <v>2011</v>
      </c>
      <c r="B48" s="131" t="s">
        <v>72</v>
      </c>
      <c r="C48">
        <v>486548</v>
      </c>
    </row>
    <row r="49" spans="1:3" x14ac:dyDescent="0.25">
      <c r="A49">
        <v>2011</v>
      </c>
      <c r="B49" s="131" t="s">
        <v>73</v>
      </c>
      <c r="C49">
        <v>2481859</v>
      </c>
    </row>
    <row r="50" spans="1:3" x14ac:dyDescent="0.25">
      <c r="A50">
        <v>2012</v>
      </c>
      <c r="B50" s="131" t="s">
        <v>2</v>
      </c>
      <c r="C50">
        <v>1778956</v>
      </c>
    </row>
    <row r="51" spans="1:3" x14ac:dyDescent="0.25">
      <c r="A51">
        <v>2012</v>
      </c>
      <c r="B51" s="131" t="s">
        <v>3</v>
      </c>
      <c r="C51">
        <v>116367155</v>
      </c>
    </row>
    <row r="52" spans="1:3" x14ac:dyDescent="0.25">
      <c r="A52">
        <v>2012</v>
      </c>
      <c r="B52" s="131" t="s">
        <v>68</v>
      </c>
      <c r="C52">
        <v>9113403</v>
      </c>
    </row>
    <row r="53" spans="1:3" x14ac:dyDescent="0.25">
      <c r="A53">
        <v>2012</v>
      </c>
      <c r="B53" s="131" t="s">
        <v>69</v>
      </c>
      <c r="C53">
        <v>854498</v>
      </c>
    </row>
    <row r="54" spans="1:3" x14ac:dyDescent="0.25">
      <c r="A54">
        <v>2012</v>
      </c>
      <c r="B54" s="131" t="s">
        <v>70</v>
      </c>
      <c r="C54">
        <v>5760799</v>
      </c>
    </row>
    <row r="55" spans="1:3" x14ac:dyDescent="0.25">
      <c r="A55">
        <v>2012</v>
      </c>
      <c r="B55" s="131" t="s">
        <v>71</v>
      </c>
      <c r="C55">
        <v>4202482</v>
      </c>
    </row>
    <row r="56" spans="1:3" x14ac:dyDescent="0.25">
      <c r="A56">
        <v>2012</v>
      </c>
      <c r="B56" s="131" t="s">
        <v>72</v>
      </c>
      <c r="C56">
        <v>827410</v>
      </c>
    </row>
    <row r="57" spans="1:3" x14ac:dyDescent="0.25">
      <c r="A57">
        <v>2012</v>
      </c>
      <c r="B57" s="131" t="s">
        <v>73</v>
      </c>
      <c r="C57">
        <v>2359838</v>
      </c>
    </row>
    <row r="58" spans="1:3" x14ac:dyDescent="0.25">
      <c r="A58">
        <v>2013</v>
      </c>
      <c r="B58" s="131" t="s">
        <v>2</v>
      </c>
      <c r="C58">
        <v>2185017</v>
      </c>
    </row>
    <row r="59" spans="1:3" x14ac:dyDescent="0.25">
      <c r="A59">
        <v>2013</v>
      </c>
      <c r="B59" s="131" t="s">
        <v>3</v>
      </c>
      <c r="C59">
        <v>144743690</v>
      </c>
    </row>
    <row r="60" spans="1:3" x14ac:dyDescent="0.25">
      <c r="A60">
        <v>2013</v>
      </c>
      <c r="B60" s="131" t="s">
        <v>68</v>
      </c>
      <c r="C60">
        <v>12014717</v>
      </c>
    </row>
    <row r="61" spans="1:3" x14ac:dyDescent="0.25">
      <c r="A61">
        <v>2013</v>
      </c>
      <c r="B61" s="131" t="s">
        <v>69</v>
      </c>
      <c r="C61">
        <v>1092631</v>
      </c>
    </row>
    <row r="62" spans="1:3" x14ac:dyDescent="0.25">
      <c r="A62">
        <v>2013</v>
      </c>
      <c r="B62" s="131" t="s">
        <v>70</v>
      </c>
      <c r="C62">
        <v>8725283</v>
      </c>
    </row>
    <row r="63" spans="1:3" x14ac:dyDescent="0.25">
      <c r="A63">
        <v>2013</v>
      </c>
      <c r="B63" s="131" t="s">
        <v>71</v>
      </c>
      <c r="C63">
        <v>5395572</v>
      </c>
    </row>
    <row r="64" spans="1:3" x14ac:dyDescent="0.25">
      <c r="A64">
        <v>2013</v>
      </c>
      <c r="B64" s="131" t="s">
        <v>72</v>
      </c>
      <c r="C64">
        <v>1425626</v>
      </c>
    </row>
    <row r="65" spans="1:3" x14ac:dyDescent="0.25">
      <c r="A65">
        <v>2013</v>
      </c>
      <c r="B65" s="131" t="s">
        <v>73</v>
      </c>
      <c r="C65">
        <v>2983890</v>
      </c>
    </row>
    <row r="66" spans="1:3" x14ac:dyDescent="0.25">
      <c r="A66">
        <v>2014</v>
      </c>
      <c r="B66" s="131" t="s">
        <v>2</v>
      </c>
      <c r="C66">
        <v>2418435</v>
      </c>
    </row>
    <row r="67" spans="1:3" x14ac:dyDescent="0.25">
      <c r="A67">
        <v>2014</v>
      </c>
      <c r="B67" s="131" t="s">
        <v>3</v>
      </c>
      <c r="C67">
        <v>175010422</v>
      </c>
    </row>
    <row r="68" spans="1:3" x14ac:dyDescent="0.25">
      <c r="A68">
        <v>2014</v>
      </c>
      <c r="B68" s="131" t="s">
        <v>68</v>
      </c>
      <c r="C68">
        <v>13561654</v>
      </c>
    </row>
    <row r="69" spans="1:3" x14ac:dyDescent="0.25">
      <c r="A69">
        <v>2014</v>
      </c>
      <c r="B69" s="131" t="s">
        <v>69</v>
      </c>
      <c r="C69">
        <v>935182</v>
      </c>
    </row>
    <row r="70" spans="1:3" x14ac:dyDescent="0.25">
      <c r="A70">
        <v>2014</v>
      </c>
      <c r="B70" s="131" t="s">
        <v>70</v>
      </c>
      <c r="C70">
        <v>10497639</v>
      </c>
    </row>
    <row r="71" spans="1:3" x14ac:dyDescent="0.25">
      <c r="A71">
        <v>2014</v>
      </c>
      <c r="B71" s="131" t="s">
        <v>71</v>
      </c>
      <c r="C71">
        <v>6606519</v>
      </c>
    </row>
    <row r="72" spans="1:3" x14ac:dyDescent="0.25">
      <c r="A72">
        <v>2014</v>
      </c>
      <c r="B72" s="131" t="s">
        <v>72</v>
      </c>
      <c r="C72">
        <v>1332447</v>
      </c>
    </row>
    <row r="73" spans="1:3" x14ac:dyDescent="0.25">
      <c r="A73">
        <v>2014</v>
      </c>
      <c r="B73" s="131" t="s">
        <v>73</v>
      </c>
      <c r="C73">
        <v>5271278</v>
      </c>
    </row>
    <row r="74" spans="1:3" x14ac:dyDescent="0.25">
      <c r="A74">
        <v>2015</v>
      </c>
      <c r="B74" s="131" t="s">
        <v>2</v>
      </c>
      <c r="C74">
        <v>3165966</v>
      </c>
    </row>
    <row r="75" spans="1:3" x14ac:dyDescent="0.25">
      <c r="A75">
        <v>2015</v>
      </c>
      <c r="B75" s="131" t="s">
        <v>3</v>
      </c>
      <c r="C75">
        <v>234548206</v>
      </c>
    </row>
    <row r="76" spans="1:3" x14ac:dyDescent="0.25">
      <c r="A76">
        <v>2015</v>
      </c>
      <c r="B76" s="131" t="s">
        <v>68</v>
      </c>
      <c r="C76">
        <v>17202608</v>
      </c>
    </row>
    <row r="77" spans="1:3" x14ac:dyDescent="0.25">
      <c r="A77">
        <v>2015</v>
      </c>
      <c r="B77" s="131" t="s">
        <v>69</v>
      </c>
      <c r="C77">
        <v>1738750</v>
      </c>
    </row>
    <row r="78" spans="1:3" x14ac:dyDescent="0.25">
      <c r="A78">
        <v>2015</v>
      </c>
      <c r="B78" s="131" t="s">
        <v>70</v>
      </c>
      <c r="C78">
        <v>13828596</v>
      </c>
    </row>
    <row r="79" spans="1:3" x14ac:dyDescent="0.25">
      <c r="A79">
        <v>2015</v>
      </c>
      <c r="B79" s="131" t="s">
        <v>71</v>
      </c>
      <c r="C79">
        <v>11742938</v>
      </c>
    </row>
    <row r="80" spans="1:3" x14ac:dyDescent="0.25">
      <c r="A80">
        <v>2015</v>
      </c>
      <c r="B80" s="131" t="s">
        <v>72</v>
      </c>
      <c r="C80">
        <v>1610880</v>
      </c>
    </row>
    <row r="81" spans="1:3" x14ac:dyDescent="0.25">
      <c r="A81">
        <v>2015</v>
      </c>
      <c r="B81" s="131" t="s">
        <v>73</v>
      </c>
      <c r="C81">
        <v>7875631</v>
      </c>
    </row>
    <row r="82" spans="1:3" x14ac:dyDescent="0.25">
      <c r="A82">
        <v>2016</v>
      </c>
      <c r="B82" s="131" t="s">
        <v>2</v>
      </c>
      <c r="C82">
        <v>2765422</v>
      </c>
    </row>
    <row r="83" spans="1:3" x14ac:dyDescent="0.25">
      <c r="A83">
        <v>2016</v>
      </c>
      <c r="B83" s="131" t="s">
        <v>3</v>
      </c>
      <c r="C83">
        <v>288495932</v>
      </c>
    </row>
    <row r="84" spans="1:3" x14ac:dyDescent="0.25">
      <c r="A84">
        <v>2016</v>
      </c>
      <c r="B84" s="131" t="s">
        <v>68</v>
      </c>
      <c r="C84">
        <v>21295808</v>
      </c>
    </row>
    <row r="85" spans="1:3" x14ac:dyDescent="0.25">
      <c r="A85">
        <v>2016</v>
      </c>
      <c r="B85" s="131" t="s">
        <v>69</v>
      </c>
      <c r="C85">
        <v>1628447</v>
      </c>
    </row>
    <row r="86" spans="1:3" x14ac:dyDescent="0.25">
      <c r="A86">
        <v>2016</v>
      </c>
      <c r="B86" s="131" t="s">
        <v>70</v>
      </c>
      <c r="C86">
        <v>19917192</v>
      </c>
    </row>
    <row r="87" spans="1:3" x14ac:dyDescent="0.25">
      <c r="A87">
        <v>2016</v>
      </c>
      <c r="B87" s="131" t="s">
        <v>71</v>
      </c>
      <c r="C87">
        <v>20985104</v>
      </c>
    </row>
    <row r="88" spans="1:3" x14ac:dyDescent="0.25">
      <c r="A88">
        <v>2016</v>
      </c>
      <c r="B88" s="131" t="s">
        <v>72</v>
      </c>
      <c r="C88">
        <v>1834788</v>
      </c>
    </row>
    <row r="89" spans="1:3" x14ac:dyDescent="0.25">
      <c r="A89">
        <v>2016</v>
      </c>
      <c r="B89" s="131" t="s">
        <v>73</v>
      </c>
      <c r="C89">
        <v>10759023</v>
      </c>
    </row>
    <row r="90" spans="1:3" x14ac:dyDescent="0.25">
      <c r="A90">
        <v>2017</v>
      </c>
      <c r="B90" s="131" t="s">
        <v>2</v>
      </c>
      <c r="C90">
        <v>3891847</v>
      </c>
    </row>
    <row r="91" spans="1:3" x14ac:dyDescent="0.25">
      <c r="A91">
        <v>2017</v>
      </c>
      <c r="B91" s="131" t="s">
        <v>3</v>
      </c>
      <c r="C91">
        <v>302988170</v>
      </c>
    </row>
    <row r="92" spans="1:3" x14ac:dyDescent="0.25">
      <c r="A92">
        <v>2017</v>
      </c>
      <c r="B92" s="131" t="s">
        <v>68</v>
      </c>
      <c r="C92">
        <v>30767658</v>
      </c>
    </row>
    <row r="93" spans="1:3" x14ac:dyDescent="0.25">
      <c r="A93">
        <v>2017</v>
      </c>
      <c r="B93" s="131" t="s">
        <v>69</v>
      </c>
      <c r="C93">
        <v>2596323</v>
      </c>
    </row>
    <row r="94" spans="1:3" x14ac:dyDescent="0.25">
      <c r="A94">
        <v>2017</v>
      </c>
      <c r="B94" s="131" t="s">
        <v>70</v>
      </c>
      <c r="C94">
        <v>26983968</v>
      </c>
    </row>
    <row r="95" spans="1:3" x14ac:dyDescent="0.25">
      <c r="A95">
        <v>2017</v>
      </c>
      <c r="B95" s="131" t="s">
        <v>71</v>
      </c>
      <c r="C95">
        <v>24443616</v>
      </c>
    </row>
    <row r="96" spans="1:3" x14ac:dyDescent="0.25">
      <c r="A96">
        <v>2017</v>
      </c>
      <c r="B96" s="131" t="s">
        <v>72</v>
      </c>
      <c r="C96">
        <v>1887019</v>
      </c>
    </row>
    <row r="97" spans="1:3" x14ac:dyDescent="0.25">
      <c r="A97">
        <v>2017</v>
      </c>
      <c r="B97" s="131" t="s">
        <v>73</v>
      </c>
      <c r="C97">
        <v>11379919</v>
      </c>
    </row>
    <row r="98" spans="1:3" x14ac:dyDescent="0.25">
      <c r="A98">
        <v>2018</v>
      </c>
      <c r="B98" s="131" t="s">
        <v>2</v>
      </c>
      <c r="C98">
        <v>5755481</v>
      </c>
    </row>
    <row r="99" spans="1:3" x14ac:dyDescent="0.25">
      <c r="A99">
        <v>2018</v>
      </c>
      <c r="B99" s="131" t="s">
        <v>3</v>
      </c>
      <c r="C99">
        <v>357847710</v>
      </c>
    </row>
    <row r="100" spans="1:3" x14ac:dyDescent="0.25">
      <c r="A100">
        <v>2018</v>
      </c>
      <c r="B100" s="131" t="s">
        <v>68</v>
      </c>
      <c r="C100">
        <v>27738125</v>
      </c>
    </row>
    <row r="101" spans="1:3" x14ac:dyDescent="0.25">
      <c r="A101">
        <v>2018</v>
      </c>
      <c r="B101" s="131" t="s">
        <v>69</v>
      </c>
      <c r="C101">
        <v>2660913</v>
      </c>
    </row>
    <row r="102" spans="1:3" x14ac:dyDescent="0.25">
      <c r="A102">
        <v>2018</v>
      </c>
      <c r="B102" s="131" t="s">
        <v>70</v>
      </c>
      <c r="C102">
        <v>28820939</v>
      </c>
    </row>
    <row r="103" spans="1:3" x14ac:dyDescent="0.25">
      <c r="A103">
        <v>2018</v>
      </c>
      <c r="B103" s="131" t="s">
        <v>71</v>
      </c>
      <c r="C103">
        <v>31093852</v>
      </c>
    </row>
    <row r="104" spans="1:3" x14ac:dyDescent="0.25">
      <c r="A104">
        <v>2018</v>
      </c>
      <c r="B104" s="131" t="s">
        <v>72</v>
      </c>
      <c r="C104">
        <v>2363243</v>
      </c>
    </row>
    <row r="105" spans="1:3" x14ac:dyDescent="0.25">
      <c r="A105">
        <v>2018</v>
      </c>
      <c r="B105" s="131" t="s">
        <v>73</v>
      </c>
      <c r="C105">
        <v>14754275</v>
      </c>
    </row>
    <row r="106" spans="1:3" x14ac:dyDescent="0.25">
      <c r="A106">
        <v>2019</v>
      </c>
      <c r="B106" s="131" t="s">
        <v>2</v>
      </c>
      <c r="C106">
        <v>5976116</v>
      </c>
    </row>
    <row r="107" spans="1:3" x14ac:dyDescent="0.25">
      <c r="A107">
        <v>2019</v>
      </c>
      <c r="B107" s="131" t="s">
        <v>3</v>
      </c>
      <c r="C107">
        <v>342450071</v>
      </c>
    </row>
    <row r="108" spans="1:3" x14ac:dyDescent="0.25">
      <c r="A108">
        <v>2019</v>
      </c>
      <c r="B108" s="131" t="s">
        <v>68</v>
      </c>
      <c r="C108">
        <v>28899602</v>
      </c>
    </row>
    <row r="109" spans="1:3" x14ac:dyDescent="0.25">
      <c r="A109">
        <v>2019</v>
      </c>
      <c r="B109" s="131" t="s">
        <v>69</v>
      </c>
      <c r="C109">
        <v>2730675</v>
      </c>
    </row>
    <row r="110" spans="1:3" x14ac:dyDescent="0.25">
      <c r="A110">
        <v>2019</v>
      </c>
      <c r="B110" s="131" t="s">
        <v>70</v>
      </c>
      <c r="C110">
        <v>32743291</v>
      </c>
    </row>
    <row r="111" spans="1:3" x14ac:dyDescent="0.25">
      <c r="A111">
        <v>2019</v>
      </c>
      <c r="B111" s="131" t="s">
        <v>71</v>
      </c>
      <c r="C111">
        <v>30469050</v>
      </c>
    </row>
    <row r="112" spans="1:3" x14ac:dyDescent="0.25">
      <c r="A112">
        <v>2019</v>
      </c>
      <c r="B112" s="131" t="s">
        <v>72</v>
      </c>
      <c r="C112">
        <v>3783938</v>
      </c>
    </row>
    <row r="113" spans="1:3" x14ac:dyDescent="0.25">
      <c r="A113">
        <v>2019</v>
      </c>
      <c r="B113" s="131" t="s">
        <v>73</v>
      </c>
      <c r="C113">
        <v>14874060</v>
      </c>
    </row>
    <row r="114" spans="1:3" x14ac:dyDescent="0.25">
      <c r="A114">
        <v>2020</v>
      </c>
      <c r="B114" s="131" t="s">
        <v>2</v>
      </c>
      <c r="C114">
        <v>6873445</v>
      </c>
    </row>
    <row r="115" spans="1:3" x14ac:dyDescent="0.25">
      <c r="A115">
        <v>2020</v>
      </c>
      <c r="B115" s="131" t="s">
        <v>3</v>
      </c>
      <c r="C115">
        <v>467253520</v>
      </c>
    </row>
    <row r="116" spans="1:3" x14ac:dyDescent="0.25">
      <c r="A116">
        <v>2020</v>
      </c>
      <c r="B116" s="131" t="s">
        <v>68</v>
      </c>
      <c r="C116">
        <v>38191285</v>
      </c>
    </row>
    <row r="117" spans="1:3" x14ac:dyDescent="0.25">
      <c r="A117">
        <v>2020</v>
      </c>
      <c r="B117" s="131" t="s">
        <v>69</v>
      </c>
      <c r="C117">
        <v>3118713</v>
      </c>
    </row>
    <row r="118" spans="1:3" x14ac:dyDescent="0.25">
      <c r="A118">
        <v>2020</v>
      </c>
      <c r="B118" s="131" t="s">
        <v>70</v>
      </c>
      <c r="C118">
        <v>43400996</v>
      </c>
    </row>
    <row r="119" spans="1:3" x14ac:dyDescent="0.25">
      <c r="A119">
        <v>2020</v>
      </c>
      <c r="B119" s="131" t="s">
        <v>71</v>
      </c>
      <c r="C119">
        <v>37811864</v>
      </c>
    </row>
    <row r="120" spans="1:3" x14ac:dyDescent="0.25">
      <c r="A120">
        <v>2020</v>
      </c>
      <c r="B120" s="131" t="s">
        <v>72</v>
      </c>
      <c r="C120">
        <v>5340890</v>
      </c>
    </row>
    <row r="121" spans="1:3" x14ac:dyDescent="0.25">
      <c r="A121">
        <v>2020</v>
      </c>
      <c r="B121" s="131" t="s">
        <v>73</v>
      </c>
      <c r="C121">
        <v>21872235</v>
      </c>
    </row>
    <row r="122" spans="1:3" x14ac:dyDescent="0.25">
      <c r="A122">
        <v>2021</v>
      </c>
      <c r="B122" s="131" t="s">
        <v>2</v>
      </c>
      <c r="C122">
        <v>8108198</v>
      </c>
    </row>
    <row r="123" spans="1:3" x14ac:dyDescent="0.25">
      <c r="A123">
        <v>2021</v>
      </c>
      <c r="B123" s="131" t="s">
        <v>3</v>
      </c>
      <c r="C123">
        <v>557534843</v>
      </c>
    </row>
    <row r="124" spans="1:3" x14ac:dyDescent="0.25">
      <c r="A124">
        <v>2021</v>
      </c>
      <c r="B124" s="131" t="s">
        <v>68</v>
      </c>
      <c r="C124">
        <v>50618835</v>
      </c>
    </row>
    <row r="125" spans="1:3" x14ac:dyDescent="0.25">
      <c r="A125">
        <v>2021</v>
      </c>
      <c r="B125" s="131" t="s">
        <v>69</v>
      </c>
      <c r="C125">
        <v>4827260</v>
      </c>
    </row>
    <row r="126" spans="1:3" x14ac:dyDescent="0.25">
      <c r="A126">
        <v>2021</v>
      </c>
      <c r="B126" s="131" t="s">
        <v>70</v>
      </c>
      <c r="C126">
        <v>66507630</v>
      </c>
    </row>
    <row r="127" spans="1:3" x14ac:dyDescent="0.25">
      <c r="A127">
        <v>2021</v>
      </c>
      <c r="B127" s="131" t="s">
        <v>71</v>
      </c>
      <c r="C127">
        <v>55276925</v>
      </c>
    </row>
    <row r="128" spans="1:3" x14ac:dyDescent="0.25">
      <c r="A128">
        <v>2021</v>
      </c>
      <c r="B128" s="131" t="s">
        <v>72</v>
      </c>
      <c r="C128">
        <v>6348292</v>
      </c>
    </row>
    <row r="129" spans="1:3" x14ac:dyDescent="0.25">
      <c r="A129">
        <v>2021</v>
      </c>
      <c r="B129" s="131" t="s">
        <v>73</v>
      </c>
      <c r="C129">
        <v>29573114</v>
      </c>
    </row>
    <row r="130" spans="1:3" x14ac:dyDescent="0.25">
      <c r="A130">
        <v>2022</v>
      </c>
      <c r="B130" s="131" t="s">
        <v>2</v>
      </c>
      <c r="C130">
        <v>10282473</v>
      </c>
    </row>
    <row r="131" spans="1:3" x14ac:dyDescent="0.25">
      <c r="A131">
        <v>2022</v>
      </c>
      <c r="B131" s="131" t="s">
        <v>3</v>
      </c>
      <c r="C131">
        <v>494289334</v>
      </c>
    </row>
    <row r="132" spans="1:3" x14ac:dyDescent="0.25">
      <c r="A132">
        <v>2022</v>
      </c>
      <c r="B132" s="131" t="s">
        <v>68</v>
      </c>
      <c r="C132">
        <v>42617658</v>
      </c>
    </row>
    <row r="133" spans="1:3" x14ac:dyDescent="0.25">
      <c r="A133">
        <v>2022</v>
      </c>
      <c r="B133" s="131" t="s">
        <v>69</v>
      </c>
      <c r="C133">
        <v>5946178</v>
      </c>
    </row>
    <row r="134" spans="1:3" x14ac:dyDescent="0.25">
      <c r="A134">
        <v>2022</v>
      </c>
      <c r="B134" s="131" t="s">
        <v>70</v>
      </c>
      <c r="C134">
        <v>67184674</v>
      </c>
    </row>
    <row r="135" spans="1:3" x14ac:dyDescent="0.25">
      <c r="A135">
        <v>2022</v>
      </c>
      <c r="B135" s="131" t="s">
        <v>71</v>
      </c>
      <c r="C135">
        <v>54801035</v>
      </c>
    </row>
    <row r="136" spans="1:3" x14ac:dyDescent="0.25">
      <c r="A136">
        <v>2022</v>
      </c>
      <c r="B136" s="131" t="s">
        <v>72</v>
      </c>
      <c r="C136">
        <v>6081433</v>
      </c>
    </row>
    <row r="137" spans="1:3" x14ac:dyDescent="0.25">
      <c r="A137">
        <v>2022</v>
      </c>
      <c r="B137" s="131" t="s">
        <v>73</v>
      </c>
      <c r="C137">
        <v>25252905</v>
      </c>
    </row>
    <row r="138" spans="1:3" x14ac:dyDescent="0.25">
      <c r="A138">
        <v>2023</v>
      </c>
      <c r="B138" s="131" t="s">
        <v>2</v>
      </c>
      <c r="C138">
        <v>11169920</v>
      </c>
    </row>
    <row r="139" spans="1:3" x14ac:dyDescent="0.25">
      <c r="A139">
        <v>2023</v>
      </c>
      <c r="B139" s="131" t="s">
        <v>3</v>
      </c>
      <c r="C139">
        <v>448942922</v>
      </c>
    </row>
    <row r="140" spans="1:3" x14ac:dyDescent="0.25">
      <c r="A140">
        <v>2023</v>
      </c>
      <c r="B140" s="131" t="s">
        <v>68</v>
      </c>
      <c r="C140">
        <v>41603702</v>
      </c>
    </row>
    <row r="141" spans="1:3" x14ac:dyDescent="0.25">
      <c r="A141">
        <v>2023</v>
      </c>
      <c r="B141" s="131" t="s">
        <v>69</v>
      </c>
      <c r="C141">
        <v>4479739</v>
      </c>
    </row>
    <row r="142" spans="1:3" x14ac:dyDescent="0.25">
      <c r="A142">
        <v>2023</v>
      </c>
      <c r="B142" s="131" t="s">
        <v>70</v>
      </c>
      <c r="C142">
        <v>54151490</v>
      </c>
    </row>
    <row r="143" spans="1:3" x14ac:dyDescent="0.25">
      <c r="A143">
        <v>2023</v>
      </c>
      <c r="B143" s="131" t="s">
        <v>71</v>
      </c>
      <c r="C143">
        <v>46309648</v>
      </c>
    </row>
    <row r="144" spans="1:3" x14ac:dyDescent="0.25">
      <c r="A144">
        <v>2023</v>
      </c>
      <c r="B144" s="131" t="s">
        <v>72</v>
      </c>
      <c r="C144">
        <v>5140374</v>
      </c>
    </row>
    <row r="145" spans="1:3" x14ac:dyDescent="0.25">
      <c r="A145">
        <v>2023</v>
      </c>
      <c r="B145" s="131" t="s">
        <v>73</v>
      </c>
      <c r="C145">
        <v>25442122</v>
      </c>
    </row>
    <row r="146" spans="1:3" x14ac:dyDescent="0.25">
      <c r="A146">
        <v>2024</v>
      </c>
      <c r="B146" s="131" t="s">
        <v>2</v>
      </c>
      <c r="C146">
        <v>9312053</v>
      </c>
    </row>
    <row r="147" spans="1:3" x14ac:dyDescent="0.25">
      <c r="A147">
        <v>2024</v>
      </c>
      <c r="B147" s="131" t="s">
        <v>3</v>
      </c>
      <c r="C147">
        <v>551189848</v>
      </c>
    </row>
    <row r="148" spans="1:3" x14ac:dyDescent="0.25">
      <c r="A148">
        <v>2024</v>
      </c>
      <c r="B148" s="131" t="s">
        <v>68</v>
      </c>
      <c r="C148">
        <v>51116563</v>
      </c>
    </row>
    <row r="149" spans="1:3" x14ac:dyDescent="0.25">
      <c r="A149">
        <v>2024</v>
      </c>
      <c r="B149" s="131" t="s">
        <v>69</v>
      </c>
      <c r="C149">
        <v>5755585</v>
      </c>
    </row>
    <row r="150" spans="1:3" x14ac:dyDescent="0.25">
      <c r="A150">
        <v>2024</v>
      </c>
      <c r="B150" s="131" t="s">
        <v>70</v>
      </c>
      <c r="C150">
        <v>72435329</v>
      </c>
    </row>
    <row r="151" spans="1:3" x14ac:dyDescent="0.25">
      <c r="A151">
        <v>2024</v>
      </c>
      <c r="B151" s="131" t="s">
        <v>71</v>
      </c>
      <c r="C151">
        <v>66049583</v>
      </c>
    </row>
    <row r="152" spans="1:3" x14ac:dyDescent="0.25">
      <c r="A152">
        <v>2024</v>
      </c>
      <c r="B152" s="131" t="s">
        <v>72</v>
      </c>
      <c r="C152">
        <v>4666600</v>
      </c>
    </row>
    <row r="153" spans="1:3" x14ac:dyDescent="0.25">
      <c r="A153">
        <v>2024</v>
      </c>
      <c r="B153" s="131" t="s">
        <v>73</v>
      </c>
      <c r="C153">
        <v>26881407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DC250-D8CA-4743-9E5D-8F5BD7DB47EA}">
  <sheetPr>
    <tabColor theme="5" tint="0.59999389629810485"/>
    <pageSetUpPr fitToPage="1"/>
  </sheetPr>
  <dimension ref="A1:BO95"/>
  <sheetViews>
    <sheetView zoomScaleNormal="100" workbookViewId="0">
      <pane xSplit="1" topLeftCell="B1" activePane="topRight" state="frozen"/>
      <selection pane="topRight" activeCell="B4" sqref="B4"/>
    </sheetView>
  </sheetViews>
  <sheetFormatPr defaultColWidth="9.28515625" defaultRowHeight="15" x14ac:dyDescent="0.25"/>
  <cols>
    <col min="1" max="1" width="30.28515625" style="11" bestFit="1" customWidth="1"/>
    <col min="2" max="64" width="18.28515625" style="11" customWidth="1"/>
    <col min="65" max="16384" width="9.28515625" style="11"/>
  </cols>
  <sheetData>
    <row r="1" spans="1:60" s="3" customFormat="1" ht="21" x14ac:dyDescent="0.35">
      <c r="A1" s="125" t="s">
        <v>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60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60" ht="15.75" customHeight="1" x14ac:dyDescent="0.25">
      <c r="A3" s="10"/>
      <c r="B3" s="12">
        <v>2001</v>
      </c>
      <c r="C3" s="12">
        <v>2002</v>
      </c>
      <c r="D3" s="12">
        <v>2003</v>
      </c>
      <c r="E3" s="12">
        <v>2004</v>
      </c>
      <c r="F3" s="12">
        <v>2005</v>
      </c>
      <c r="G3" s="12">
        <v>2006</v>
      </c>
      <c r="H3" s="12">
        <v>2007</v>
      </c>
      <c r="I3" s="12">
        <v>2008</v>
      </c>
      <c r="J3" s="12">
        <v>2009</v>
      </c>
      <c r="K3" s="12">
        <v>2010</v>
      </c>
      <c r="L3" s="12">
        <v>2011</v>
      </c>
      <c r="M3" s="12">
        <v>2012</v>
      </c>
      <c r="N3" s="12">
        <v>2013</v>
      </c>
      <c r="O3" s="12">
        <v>2014</v>
      </c>
      <c r="P3" s="12">
        <v>2015</v>
      </c>
      <c r="Q3" s="12">
        <v>2016</v>
      </c>
      <c r="R3" s="12">
        <v>2017</v>
      </c>
      <c r="S3" s="12">
        <v>2018</v>
      </c>
      <c r="T3" s="12">
        <v>2019</v>
      </c>
      <c r="U3" s="12">
        <v>2020</v>
      </c>
      <c r="V3" s="12"/>
      <c r="W3" s="10"/>
      <c r="X3" s="12"/>
      <c r="Y3" s="10"/>
      <c r="AF3" s="12"/>
      <c r="AG3" s="12"/>
      <c r="AJ3" s="12"/>
      <c r="AM3" s="12"/>
      <c r="AP3" s="12"/>
      <c r="AS3" s="12"/>
      <c r="AV3" s="12"/>
      <c r="AY3" s="12"/>
      <c r="BB3" s="12"/>
      <c r="BE3" s="12"/>
      <c r="BH3" s="12"/>
    </row>
    <row r="4" spans="1:60" ht="17.25" customHeight="1" x14ac:dyDescent="0.25">
      <c r="A4" s="13" t="s">
        <v>25</v>
      </c>
      <c r="B4" s="14">
        <f>D44/B44</f>
        <v>2129472.1600613096</v>
      </c>
      <c r="C4" s="15">
        <f>G44/E44</f>
        <v>2430182.0046027396</v>
      </c>
      <c r="D4" s="16">
        <f>J44/H44</f>
        <v>2344226.0982578397</v>
      </c>
      <c r="E4" s="16">
        <f>M44/K44</f>
        <v>2532085.763323579</v>
      </c>
      <c r="F4" s="14">
        <f>P44/N44</f>
        <v>2687228.2689130614</v>
      </c>
      <c r="G4" s="15">
        <f>S44/Q44</f>
        <v>3161055.0114028296</v>
      </c>
      <c r="H4" s="16">
        <f>V44/T44</f>
        <v>3582637.3683282468</v>
      </c>
      <c r="I4" s="16">
        <f>Y44/W44</f>
        <v>3778988.6991793467</v>
      </c>
      <c r="J4" s="14">
        <f>AB44/Z44</f>
        <v>3888432.4790076334</v>
      </c>
      <c r="K4" s="15">
        <f>AE44/AC44</f>
        <v>3851825.5592157645</v>
      </c>
      <c r="L4" s="16">
        <v>4174883.2640914465</v>
      </c>
      <c r="M4" s="16">
        <v>4391176.171721112</v>
      </c>
      <c r="N4" s="14">
        <v>4643074.3692322606</v>
      </c>
      <c r="O4" s="15">
        <v>4963973.7684909105</v>
      </c>
      <c r="P4" s="16">
        <v>5107573.9940168932</v>
      </c>
      <c r="Q4" s="16">
        <v>5312170.3641578704</v>
      </c>
      <c r="R4" s="14">
        <v>5599311.8186103944</v>
      </c>
      <c r="S4" s="15">
        <v>5787463.3342125509</v>
      </c>
      <c r="T4" s="16">
        <v>5993879.8700032495</v>
      </c>
      <c r="U4" s="16">
        <v>6360822.4122253647</v>
      </c>
      <c r="AF4" s="16"/>
      <c r="AG4" s="17"/>
      <c r="AJ4" s="17"/>
      <c r="AM4" s="17"/>
      <c r="AP4" s="17"/>
      <c r="AS4" s="17"/>
      <c r="AV4" s="17"/>
      <c r="AY4" s="17"/>
      <c r="BB4" s="17"/>
      <c r="BE4" s="17"/>
      <c r="BH4" s="17"/>
    </row>
    <row r="5" spans="1:60" s="19" customFormat="1" ht="15" customHeight="1" x14ac:dyDescent="0.25">
      <c r="A5" s="18" t="s">
        <v>26</v>
      </c>
      <c r="B5" s="14">
        <f>D45/B45</f>
        <v>2294382.9949047193</v>
      </c>
      <c r="C5" s="15">
        <f>G45/E45</f>
        <v>2441623.6455061263</v>
      </c>
      <c r="D5" s="16">
        <f>J45/H45</f>
        <v>2598247.3576830802</v>
      </c>
      <c r="E5" s="16">
        <f>M45/K45</f>
        <v>2800824.0227114726</v>
      </c>
      <c r="F5" s="14">
        <f>P45/N45</f>
        <v>3184491.5913385046</v>
      </c>
      <c r="G5" s="15">
        <f>S45/Q45</f>
        <v>3552891.9600923159</v>
      </c>
      <c r="H5" s="16">
        <f>V45/T45</f>
        <v>4159648.393039918</v>
      </c>
      <c r="I5" s="16">
        <f>Y45/W45</f>
        <v>4152653.8366954024</v>
      </c>
      <c r="J5" s="14">
        <f>AB45/Z45</f>
        <v>4048385.0176792792</v>
      </c>
      <c r="K5" s="15">
        <f>AE45/AC45</f>
        <v>3770074.4053627034</v>
      </c>
      <c r="L5" s="16">
        <v>4009848.986400275</v>
      </c>
      <c r="M5" s="16">
        <v>4221604.7543424694</v>
      </c>
      <c r="N5" s="14">
        <v>4466854.3086149804</v>
      </c>
      <c r="O5" s="15">
        <v>4774242.6283613006</v>
      </c>
      <c r="P5" s="16">
        <v>5059074.4778751181</v>
      </c>
      <c r="Q5" s="16">
        <v>5503005.4480308862</v>
      </c>
      <c r="R5" s="14">
        <v>5897045.4678307958</v>
      </c>
      <c r="S5" s="15">
        <v>6058352.3779342799</v>
      </c>
      <c r="T5" s="16">
        <v>6260565.6149461605</v>
      </c>
      <c r="U5" s="16">
        <v>6537399.4172210433</v>
      </c>
      <c r="AF5" s="16"/>
      <c r="AG5" s="17"/>
      <c r="AJ5" s="17"/>
      <c r="AM5" s="17"/>
      <c r="AO5" s="11"/>
      <c r="AP5" s="17"/>
      <c r="AQ5" s="11"/>
      <c r="AS5" s="17"/>
      <c r="AV5" s="17"/>
      <c r="AY5" s="17"/>
      <c r="BB5" s="17"/>
      <c r="BE5" s="17"/>
      <c r="BH5" s="17"/>
    </row>
    <row r="6" spans="1:60" ht="15" customHeight="1" x14ac:dyDescent="0.25">
      <c r="A6" s="20" t="s">
        <v>27</v>
      </c>
      <c r="B6" s="14">
        <f>C44/B44</f>
        <v>1622882.3243923802</v>
      </c>
      <c r="C6" s="15">
        <f>F44/E44</f>
        <v>1763463.7364383561</v>
      </c>
      <c r="D6" s="16">
        <f>I44/H44</f>
        <v>1679282.3964161274</v>
      </c>
      <c r="E6" s="21">
        <f>L44/K44</f>
        <v>1799021.8320475304</v>
      </c>
      <c r="F6" s="14">
        <f>O44/N44</f>
        <v>2051497.2148523759</v>
      </c>
      <c r="G6" s="15">
        <f>R44/Q44</f>
        <v>2470023.5572605054</v>
      </c>
      <c r="H6" s="16">
        <f>U44/T44</f>
        <v>2099899.7718548658</v>
      </c>
      <c r="I6" s="21">
        <f>X44/W44</f>
        <v>2712732.6156607969</v>
      </c>
      <c r="J6" s="14">
        <f>AA44/Z44</f>
        <v>2724591.3828244274</v>
      </c>
      <c r="K6" s="15">
        <f>AD44/AC44</f>
        <v>2944418.1469944268</v>
      </c>
      <c r="L6" s="16">
        <v>3173000.2095979503</v>
      </c>
      <c r="M6" s="21">
        <v>3389013.5551438322</v>
      </c>
      <c r="N6" s="14">
        <v>3561332.2539744088</v>
      </c>
      <c r="O6" s="15">
        <v>3676573.731268635</v>
      </c>
      <c r="P6" s="16">
        <v>4054926.5836461755</v>
      </c>
      <c r="Q6" s="21">
        <v>4103337.202845342</v>
      </c>
      <c r="R6" s="14">
        <v>4153819.6532719722</v>
      </c>
      <c r="S6" s="15">
        <v>4396336.7451368282</v>
      </c>
      <c r="T6" s="16">
        <v>4460547.1974867294</v>
      </c>
      <c r="U6" s="21">
        <v>4610629.3295627581</v>
      </c>
      <c r="AF6" s="16"/>
      <c r="AG6" s="17"/>
      <c r="AJ6" s="17"/>
      <c r="AM6" s="17"/>
      <c r="AP6" s="17"/>
      <c r="AS6" s="17"/>
      <c r="AV6" s="17"/>
      <c r="AY6" s="17"/>
      <c r="BB6" s="17"/>
      <c r="BE6" s="17"/>
      <c r="BH6" s="17"/>
    </row>
    <row r="7" spans="1:60" x14ac:dyDescent="0.25">
      <c r="A7" s="20" t="s">
        <v>28</v>
      </c>
      <c r="B7" s="14">
        <f>C45/B45</f>
        <v>1692479.3968138932</v>
      </c>
      <c r="C7" s="15">
        <f>F45/E45</f>
        <v>1780410.9484004858</v>
      </c>
      <c r="D7" s="16">
        <f>I45/H45</f>
        <v>1848831.75108309</v>
      </c>
      <c r="E7" s="21">
        <f>L45/K45</f>
        <v>1934552.4847246688</v>
      </c>
      <c r="F7" s="14">
        <f>O45/N45</f>
        <v>2129083.6039594933</v>
      </c>
      <c r="G7" s="15">
        <f>R45/Q45</f>
        <v>2328220.0547672217</v>
      </c>
      <c r="H7" s="16">
        <f>U45/T45</f>
        <v>2531892.9702077676</v>
      </c>
      <c r="I7" s="21">
        <f>X45/W45</f>
        <v>2716346.2961935597</v>
      </c>
      <c r="J7" s="14">
        <f>AA45/Z45</f>
        <v>2584013.3994973912</v>
      </c>
      <c r="K7" s="15">
        <f>AD45/AC45</f>
        <v>2643110.1107093003</v>
      </c>
      <c r="L7" s="16">
        <v>2830124.0743935518</v>
      </c>
      <c r="M7" s="21">
        <v>3029383.8742169552</v>
      </c>
      <c r="N7" s="14">
        <v>3216855.0204543844</v>
      </c>
      <c r="O7" s="15">
        <v>3405371.8705184194</v>
      </c>
      <c r="P7" s="16">
        <v>3683547.856415207</v>
      </c>
      <c r="Q7" s="21">
        <v>3966818.4817248401</v>
      </c>
      <c r="R7" s="14">
        <v>4154404.4381206413</v>
      </c>
      <c r="S7" s="15">
        <v>4321293.0475594653</v>
      </c>
      <c r="T7" s="16">
        <v>4431991.8764848188</v>
      </c>
      <c r="U7" s="21">
        <v>4408546.7430922873</v>
      </c>
      <c r="AF7" s="16"/>
      <c r="AG7" s="17"/>
      <c r="AJ7" s="17"/>
      <c r="AM7" s="17"/>
      <c r="AP7" s="17"/>
      <c r="AS7" s="17"/>
      <c r="AV7" s="17"/>
      <c r="AY7" s="17"/>
      <c r="BB7" s="17"/>
      <c r="BE7" s="17"/>
      <c r="BH7" s="17"/>
    </row>
    <row r="8" spans="1:60" x14ac:dyDescent="0.25">
      <c r="A8" s="20"/>
      <c r="B8" s="22"/>
      <c r="C8" s="23"/>
      <c r="D8" s="22"/>
      <c r="E8" s="24"/>
      <c r="F8" s="14"/>
      <c r="G8" s="15"/>
      <c r="H8" s="16"/>
      <c r="I8" s="16"/>
      <c r="J8" s="14"/>
      <c r="K8" s="15"/>
      <c r="L8" s="16"/>
      <c r="M8" s="16"/>
      <c r="N8" s="14"/>
      <c r="O8" s="15"/>
      <c r="P8" s="16"/>
      <c r="Q8" s="16"/>
      <c r="R8" s="14"/>
      <c r="S8" s="15"/>
      <c r="T8" s="16"/>
      <c r="U8" s="16"/>
      <c r="AF8" s="16"/>
      <c r="AG8" s="17"/>
      <c r="AJ8" s="17"/>
      <c r="AM8" s="17"/>
      <c r="AP8" s="17"/>
      <c r="AS8" s="17"/>
      <c r="AV8" s="17"/>
      <c r="AY8" s="17"/>
      <c r="BB8" s="17"/>
      <c r="BE8" s="17"/>
      <c r="BH8" s="17"/>
    </row>
    <row r="9" spans="1:60" x14ac:dyDescent="0.25">
      <c r="A9" s="20"/>
      <c r="B9" s="22"/>
      <c r="C9" s="22"/>
      <c r="D9" s="22"/>
      <c r="E9" s="24"/>
      <c r="F9" s="25"/>
      <c r="G9" s="25"/>
      <c r="H9" s="25"/>
      <c r="I9" s="26"/>
      <c r="J9" s="26"/>
      <c r="K9" s="27"/>
      <c r="AG9" s="17"/>
      <c r="AJ9" s="17"/>
      <c r="AM9" s="17"/>
      <c r="AP9" s="17"/>
      <c r="AS9" s="17"/>
      <c r="AV9" s="17"/>
      <c r="AY9" s="17"/>
      <c r="BB9" s="17"/>
      <c r="BE9" s="17"/>
      <c r="BH9" s="17"/>
    </row>
    <row r="10" spans="1:60" x14ac:dyDescent="0.25">
      <c r="A10" s="13" t="s">
        <v>29</v>
      </c>
      <c r="B10" s="28">
        <f t="shared" ref="B10:K10" si="0">B3</f>
        <v>2001</v>
      </c>
      <c r="C10" s="28">
        <f t="shared" si="0"/>
        <v>2002</v>
      </c>
      <c r="D10" s="28">
        <f t="shared" si="0"/>
        <v>2003</v>
      </c>
      <c r="E10" s="28">
        <f t="shared" si="0"/>
        <v>2004</v>
      </c>
      <c r="F10" s="28">
        <f t="shared" si="0"/>
        <v>2005</v>
      </c>
      <c r="G10" s="28">
        <f t="shared" si="0"/>
        <v>2006</v>
      </c>
      <c r="H10" s="28">
        <f t="shared" si="0"/>
        <v>2007</v>
      </c>
      <c r="I10" s="28">
        <f t="shared" si="0"/>
        <v>2008</v>
      </c>
      <c r="J10" s="28">
        <f t="shared" si="0"/>
        <v>2009</v>
      </c>
      <c r="K10" s="28">
        <f t="shared" si="0"/>
        <v>2010</v>
      </c>
      <c r="L10" s="28">
        <f>L3</f>
        <v>2011</v>
      </c>
      <c r="M10" s="28">
        <f t="shared" ref="M10:T10" si="1">M3</f>
        <v>2012</v>
      </c>
      <c r="N10" s="28">
        <f t="shared" si="1"/>
        <v>2013</v>
      </c>
      <c r="O10" s="28">
        <f t="shared" si="1"/>
        <v>2014</v>
      </c>
      <c r="P10" s="28">
        <f t="shared" si="1"/>
        <v>2015</v>
      </c>
      <c r="Q10" s="28">
        <f t="shared" si="1"/>
        <v>2016</v>
      </c>
      <c r="R10" s="28">
        <f t="shared" si="1"/>
        <v>2017</v>
      </c>
      <c r="S10" s="28">
        <f t="shared" si="1"/>
        <v>2018</v>
      </c>
      <c r="T10" s="28">
        <f t="shared" si="1"/>
        <v>2019</v>
      </c>
      <c r="U10" s="28">
        <v>2020</v>
      </c>
      <c r="AG10" s="28"/>
      <c r="AJ10" s="28"/>
      <c r="AM10" s="28"/>
      <c r="AP10" s="28"/>
      <c r="AS10" s="28"/>
      <c r="AV10" s="28"/>
      <c r="AY10" s="28"/>
      <c r="BB10" s="28"/>
      <c r="BE10" s="28"/>
      <c r="BH10" s="28"/>
    </row>
    <row r="11" spans="1:60" x14ac:dyDescent="0.25">
      <c r="A11" s="20" t="s">
        <v>30</v>
      </c>
      <c r="B11" s="16">
        <f>D69/B69</f>
        <v>2707970.1608750261</v>
      </c>
      <c r="C11" s="16">
        <f>G69/E69</f>
        <v>3039138.7330259848</v>
      </c>
      <c r="D11" s="16">
        <f>J69/H69</f>
        <v>2773120.1361456481</v>
      </c>
      <c r="E11" s="16">
        <f>M69/K69</f>
        <v>2969678.357879994</v>
      </c>
      <c r="F11" s="16">
        <f>P69/N69</f>
        <v>3017714.2823124751</v>
      </c>
      <c r="G11" s="16">
        <f>S69/Q69</f>
        <v>3554030.1706188857</v>
      </c>
      <c r="H11" s="16">
        <f>V69/T69</f>
        <v>4041797.4313164349</v>
      </c>
      <c r="I11" s="16">
        <f>Y69/W69</f>
        <v>4363042.4740789281</v>
      </c>
      <c r="J11" s="16">
        <f>AB69/Z69</f>
        <v>4682784.0338345869</v>
      </c>
      <c r="K11" s="16">
        <f>AE69/AC69</f>
        <v>4739716.5630244268</v>
      </c>
      <c r="L11" s="16">
        <v>5193861.6956198961</v>
      </c>
      <c r="M11" s="16">
        <v>5475590.9763960326</v>
      </c>
      <c r="N11" s="16">
        <v>5747837.6004199376</v>
      </c>
      <c r="O11" s="16">
        <v>6004347.9112522686</v>
      </c>
      <c r="P11" s="16">
        <v>6280870.1070248848</v>
      </c>
      <c r="Q11" s="16">
        <v>6376959.6902512349</v>
      </c>
      <c r="R11" s="16">
        <v>6623322.1154419594</v>
      </c>
      <c r="S11" s="16">
        <v>6860241.2290403517</v>
      </c>
      <c r="T11" s="16">
        <v>7018445.2481172401</v>
      </c>
      <c r="U11" s="16">
        <v>7325990.5294535849</v>
      </c>
      <c r="AF11" s="16"/>
      <c r="AG11" s="17"/>
      <c r="AJ11" s="17"/>
      <c r="AM11" s="17"/>
      <c r="AP11" s="17"/>
      <c r="AS11" s="17"/>
      <c r="AV11" s="17"/>
      <c r="AY11" s="17"/>
      <c r="BB11" s="17"/>
      <c r="BE11" s="17"/>
      <c r="BH11" s="17"/>
    </row>
    <row r="12" spans="1:60" ht="12.75" customHeight="1" x14ac:dyDescent="0.25">
      <c r="A12" s="20" t="s">
        <v>31</v>
      </c>
      <c r="B12" s="16">
        <f>D70/B70</f>
        <v>2851721.6944941008</v>
      </c>
      <c r="C12" s="16">
        <f>G70/E70</f>
        <v>3010561.9571713326</v>
      </c>
      <c r="D12" s="16">
        <f>J70/H70</f>
        <v>3136216.8334629196</v>
      </c>
      <c r="E12" s="16">
        <f>M70/K70</f>
        <v>3382517.952319127</v>
      </c>
      <c r="F12" s="16">
        <f>P70/N70</f>
        <v>3800737.4109626152</v>
      </c>
      <c r="G12" s="16">
        <f>S70/Q70</f>
        <v>4185194.2807590673</v>
      </c>
      <c r="H12" s="16">
        <f>V70/T70</f>
        <v>4822188.4943314521</v>
      </c>
      <c r="I12" s="16">
        <f>Y70/W70</f>
        <v>4804911.5447703786</v>
      </c>
      <c r="J12" s="16">
        <f>AB70/Z70</f>
        <v>4656148.7996514887</v>
      </c>
      <c r="K12" s="16">
        <f>AE70/AC70</f>
        <v>4394767.629614193</v>
      </c>
      <c r="L12" s="16">
        <v>4704376.8200734863</v>
      </c>
      <c r="M12" s="16">
        <v>4946404.9979690351</v>
      </c>
      <c r="N12" s="16">
        <v>5200942.6009409269</v>
      </c>
      <c r="O12" s="16">
        <v>5520190.6556941727</v>
      </c>
      <c r="P12" s="16">
        <v>5833499.3592154216</v>
      </c>
      <c r="Q12" s="16">
        <v>6269989.5153847216</v>
      </c>
      <c r="R12" s="16">
        <v>6604790.6825838834</v>
      </c>
      <c r="S12" s="16">
        <v>6762051.1757354327</v>
      </c>
      <c r="T12" s="16">
        <v>6953702.275184093</v>
      </c>
      <c r="U12" s="16">
        <v>7203301.9445533156</v>
      </c>
      <c r="AF12" s="16"/>
      <c r="AG12" s="17"/>
      <c r="AJ12" s="17"/>
      <c r="AM12" s="17"/>
      <c r="AP12" s="17"/>
      <c r="AS12" s="17"/>
      <c r="AV12" s="17"/>
      <c r="AY12" s="17"/>
      <c r="BB12" s="17"/>
      <c r="BE12" s="17"/>
      <c r="BH12" s="17"/>
    </row>
    <row r="13" spans="1:60" x14ac:dyDescent="0.25">
      <c r="A13" s="20" t="s">
        <v>32</v>
      </c>
      <c r="B13" s="21">
        <f>D94/B94</f>
        <v>1495208.9170300665</v>
      </c>
      <c r="C13" s="21">
        <f>G94/E94</f>
        <v>1762609.8685963703</v>
      </c>
      <c r="D13" s="21">
        <f>J94/H94</f>
        <v>1797301.1983012457</v>
      </c>
      <c r="E13" s="21">
        <f>M94/K94</f>
        <v>1871607.2210725411</v>
      </c>
      <c r="F13" s="21">
        <f>P94/N94</f>
        <v>2152064.649528706</v>
      </c>
      <c r="G13" s="21">
        <f>S94/Q94</f>
        <v>2391632.0679783467</v>
      </c>
      <c r="H13" s="21">
        <f>V94/T94</f>
        <v>2677089.6851441241</v>
      </c>
      <c r="I13" s="21">
        <f>Y94/W94</f>
        <v>2948788.4772303873</v>
      </c>
      <c r="J13" s="21">
        <f>AB94/Z94</f>
        <v>2934242.90915774</v>
      </c>
      <c r="K13" s="21">
        <f>AE94/AC94</f>
        <v>2835441.4709711848</v>
      </c>
      <c r="L13" s="21">
        <v>3021468.182352941</v>
      </c>
      <c r="M13" s="21">
        <v>3164081.1401995425</v>
      </c>
      <c r="N13" s="21">
        <v>3392653.1629468896</v>
      </c>
      <c r="O13" s="21">
        <v>3790971.6144874156</v>
      </c>
      <c r="P13" s="21">
        <v>3769904.4863168467</v>
      </c>
      <c r="Q13" s="21">
        <v>4090508.8978812518</v>
      </c>
      <c r="R13" s="21">
        <v>4458417.5747508304</v>
      </c>
      <c r="S13" s="21">
        <v>4598608.6838507876</v>
      </c>
      <c r="T13" s="21">
        <v>4828134.2232515058</v>
      </c>
      <c r="U13" s="21">
        <v>5248314.1843830487</v>
      </c>
      <c r="AF13" s="21"/>
      <c r="AG13" s="17"/>
      <c r="AJ13" s="17"/>
      <c r="AM13" s="17"/>
      <c r="AP13" s="17"/>
      <c r="AS13" s="17"/>
      <c r="AV13" s="17"/>
      <c r="AY13" s="17"/>
      <c r="BB13" s="17"/>
      <c r="BE13" s="17"/>
      <c r="BH13" s="17"/>
    </row>
    <row r="14" spans="1:60" x14ac:dyDescent="0.25">
      <c r="A14" s="20" t="s">
        <v>33</v>
      </c>
      <c r="B14" s="21">
        <f>D95/B95</f>
        <v>1742734.3430826124</v>
      </c>
      <c r="C14" s="21">
        <f>G95/E95</f>
        <v>1881257.0312365794</v>
      </c>
      <c r="D14" s="21">
        <f>J95/H95</f>
        <v>2063700.8994878472</v>
      </c>
      <c r="E14" s="21">
        <f>M95/K95</f>
        <v>2216877.9897739412</v>
      </c>
      <c r="F14" s="21">
        <f>P95/N95</f>
        <v>2556470.4395632898</v>
      </c>
      <c r="G14" s="21">
        <f>S95/Q95</f>
        <v>2883688.7638582638</v>
      </c>
      <c r="H14" s="21">
        <f>V95/T95</f>
        <v>3439860.8925106972</v>
      </c>
      <c r="I14" s="21">
        <f>Y95/W95</f>
        <v>3459712.3700174247</v>
      </c>
      <c r="J14" s="21">
        <f>AB95/Z95</f>
        <v>3428676.8646076354</v>
      </c>
      <c r="K14" s="21">
        <f>AE95/AC95</f>
        <v>3141700.2681059083</v>
      </c>
      <c r="L14" s="21">
        <v>3315066.3989347476</v>
      </c>
      <c r="M14" s="21">
        <v>3498333.7407891951</v>
      </c>
      <c r="N14" s="21">
        <v>3733886.3195759635</v>
      </c>
      <c r="O14" s="21">
        <v>4027827.9065221073</v>
      </c>
      <c r="P14" s="21">
        <v>4279825.2516694125</v>
      </c>
      <c r="Q14" s="21">
        <v>4715308.787627073</v>
      </c>
      <c r="R14" s="21">
        <v>5152364.572494192</v>
      </c>
      <c r="S14" s="21">
        <v>5308349.463171958</v>
      </c>
      <c r="T14" s="21">
        <v>5521067.1334903268</v>
      </c>
      <c r="U14" s="21">
        <v>5832154.2666119793</v>
      </c>
      <c r="AF14" s="21"/>
      <c r="AG14" s="17"/>
      <c r="AJ14" s="17"/>
      <c r="AM14" s="17"/>
      <c r="AP14" s="17"/>
      <c r="AS14" s="17"/>
      <c r="AV14" s="17"/>
      <c r="AY14" s="17"/>
      <c r="BB14" s="17"/>
      <c r="BE14" s="17"/>
      <c r="BH14" s="17"/>
    </row>
    <row r="15" spans="1:60" x14ac:dyDescent="0.25">
      <c r="A15" s="20"/>
      <c r="B15" s="22"/>
      <c r="C15" s="29"/>
      <c r="D15" s="29"/>
      <c r="E15" s="24"/>
      <c r="F15" s="30"/>
      <c r="G15" s="30"/>
      <c r="H15" s="31"/>
      <c r="I15" s="32"/>
      <c r="J15" s="32"/>
      <c r="K15" s="30"/>
      <c r="AG15" s="17"/>
      <c r="AJ15" s="17"/>
      <c r="AM15" s="17"/>
      <c r="AP15" s="17"/>
      <c r="AS15" s="17"/>
      <c r="AV15" s="17"/>
      <c r="AY15" s="17"/>
      <c r="BB15" s="17"/>
      <c r="BE15" s="17"/>
      <c r="BH15" s="17"/>
    </row>
    <row r="16" spans="1:60" x14ac:dyDescent="0.25">
      <c r="A16" s="13" t="s">
        <v>34</v>
      </c>
      <c r="B16" s="28">
        <f t="shared" ref="B16:K16" si="2">B3</f>
        <v>2001</v>
      </c>
      <c r="C16" s="28">
        <f t="shared" si="2"/>
        <v>2002</v>
      </c>
      <c r="D16" s="28">
        <f t="shared" si="2"/>
        <v>2003</v>
      </c>
      <c r="E16" s="28">
        <f t="shared" si="2"/>
        <v>2004</v>
      </c>
      <c r="F16" s="28">
        <f t="shared" si="2"/>
        <v>2005</v>
      </c>
      <c r="G16" s="28">
        <f t="shared" si="2"/>
        <v>2006</v>
      </c>
      <c r="H16" s="28">
        <f t="shared" si="2"/>
        <v>2007</v>
      </c>
      <c r="I16" s="28">
        <f t="shared" si="2"/>
        <v>2008</v>
      </c>
      <c r="J16" s="28">
        <f t="shared" si="2"/>
        <v>2009</v>
      </c>
      <c r="K16" s="28">
        <f t="shared" si="2"/>
        <v>2010</v>
      </c>
      <c r="L16" s="28">
        <f>L3</f>
        <v>2011</v>
      </c>
      <c r="M16" s="28">
        <f t="shared" ref="M16:T16" si="3">M3</f>
        <v>2012</v>
      </c>
      <c r="N16" s="28">
        <f t="shared" si="3"/>
        <v>2013</v>
      </c>
      <c r="O16" s="28">
        <f t="shared" si="3"/>
        <v>2014</v>
      </c>
      <c r="P16" s="28">
        <f t="shared" si="3"/>
        <v>2015</v>
      </c>
      <c r="Q16" s="28">
        <f t="shared" si="3"/>
        <v>2016</v>
      </c>
      <c r="R16" s="28">
        <f t="shared" si="3"/>
        <v>2017</v>
      </c>
      <c r="S16" s="28">
        <f t="shared" si="3"/>
        <v>2018</v>
      </c>
      <c r="T16" s="28">
        <f t="shared" si="3"/>
        <v>2019</v>
      </c>
      <c r="U16" s="28">
        <v>2020</v>
      </c>
      <c r="X16" s="33"/>
      <c r="AG16" s="28"/>
      <c r="AJ16" s="28"/>
      <c r="AM16" s="28"/>
      <c r="AP16" s="28"/>
      <c r="AS16" s="28"/>
      <c r="AV16" s="28"/>
      <c r="AY16" s="28"/>
      <c r="BB16" s="28"/>
      <c r="BE16" s="28"/>
      <c r="BH16" s="28"/>
    </row>
    <row r="17" spans="1:61" x14ac:dyDescent="0.25">
      <c r="A17" s="20" t="s">
        <v>30</v>
      </c>
      <c r="B17" s="16">
        <f>C69/B69</f>
        <v>2170777.5913753402</v>
      </c>
      <c r="C17" s="16">
        <f>F69/E69</f>
        <v>2356978.9840737637</v>
      </c>
      <c r="D17" s="16">
        <f>I69/H69</f>
        <v>2067425.8147424511</v>
      </c>
      <c r="E17" s="16">
        <f>L69/K69</f>
        <v>2143372.6125608138</v>
      </c>
      <c r="F17" s="16">
        <f>O69/N69</f>
        <v>2431623.2304537636</v>
      </c>
      <c r="G17" s="16">
        <f>R69/Q69</f>
        <v>2923865.5531688645</v>
      </c>
      <c r="H17" s="16">
        <f>U69/T69</f>
        <v>2289082.6585241212</v>
      </c>
      <c r="I17" s="16">
        <f>X69/W69</f>
        <v>3274185.617154507</v>
      </c>
      <c r="J17" s="16">
        <f>AA69/Z69</f>
        <v>3396076.2087777583</v>
      </c>
      <c r="K17" s="16">
        <f>AD69/AC69</f>
        <v>3797395.923363789</v>
      </c>
      <c r="L17" s="16">
        <v>4147797.5812917594</v>
      </c>
      <c r="M17" s="16">
        <v>4438290.2983100666</v>
      </c>
      <c r="N17" s="16">
        <v>4650874.3616943583</v>
      </c>
      <c r="O17" s="16">
        <v>4753148.5820326675</v>
      </c>
      <c r="P17" s="16">
        <v>5244470.5655142041</v>
      </c>
      <c r="Q17" s="16">
        <v>5148859.7348078163</v>
      </c>
      <c r="R17" s="16">
        <v>5163281.9608093714</v>
      </c>
      <c r="S17" s="16">
        <v>5472510.7781726951</v>
      </c>
      <c r="T17" s="16">
        <v>5469876.8587421132</v>
      </c>
      <c r="U17" s="16">
        <v>5559409.4340849072</v>
      </c>
      <c r="X17" s="33"/>
      <c r="AG17" s="17"/>
      <c r="AJ17" s="17"/>
      <c r="AM17" s="17"/>
      <c r="AP17" s="17"/>
      <c r="AS17" s="17"/>
      <c r="AV17" s="17"/>
      <c r="AY17" s="17"/>
      <c r="BB17" s="17"/>
      <c r="BE17" s="17"/>
      <c r="BH17" s="17"/>
    </row>
    <row r="18" spans="1:61" x14ac:dyDescent="0.25">
      <c r="A18" s="20" t="s">
        <v>31</v>
      </c>
      <c r="B18" s="16">
        <f>C70/B70</f>
        <v>2216217.1287629604</v>
      </c>
      <c r="C18" s="16">
        <f>F70/E70</f>
        <v>2304113.1449660966</v>
      </c>
      <c r="D18" s="16">
        <f>I70/H70</f>
        <v>2357704.7222867724</v>
      </c>
      <c r="E18" s="16">
        <f>L70/K70</f>
        <v>2460330.8118306119</v>
      </c>
      <c r="F18" s="16">
        <f>O70/N70</f>
        <v>2692647.8389758156</v>
      </c>
      <c r="G18" s="16">
        <f>R70/Q70</f>
        <v>2919492.9611351537</v>
      </c>
      <c r="H18" s="16">
        <f>U70/T70</f>
        <v>3126976.5410108366</v>
      </c>
      <c r="I18" s="16">
        <f>X70/W70</f>
        <v>3330917.5785822109</v>
      </c>
      <c r="J18" s="16">
        <f>AA70/Z70</f>
        <v>3125782.2089021895</v>
      </c>
      <c r="K18" s="16">
        <f>AD70/AC70</f>
        <v>3226289.9243681412</v>
      </c>
      <c r="L18" s="16">
        <v>3480937.0638764333</v>
      </c>
      <c r="M18" s="16">
        <v>3735637.8865766879</v>
      </c>
      <c r="N18" s="16">
        <v>3945001.431581459</v>
      </c>
      <c r="O18" s="16">
        <v>4139778.676334721</v>
      </c>
      <c r="P18" s="16">
        <v>4460674.4228852149</v>
      </c>
      <c r="Q18" s="16">
        <v>4730439.1648540003</v>
      </c>
      <c r="R18" s="16">
        <v>4877276.5737601807</v>
      </c>
      <c r="S18" s="16">
        <v>5034663.9821732286</v>
      </c>
      <c r="T18" s="16">
        <v>5134428.5223230021</v>
      </c>
      <c r="U18" s="16">
        <v>5052582.5846708966</v>
      </c>
      <c r="AG18" s="17"/>
      <c r="AJ18" s="17"/>
      <c r="AM18" s="17"/>
      <c r="AP18" s="17"/>
      <c r="AS18" s="17"/>
      <c r="AV18" s="17"/>
      <c r="AY18" s="17"/>
      <c r="BB18" s="17"/>
      <c r="BE18" s="17"/>
      <c r="BH18" s="17"/>
    </row>
    <row r="19" spans="1:61" x14ac:dyDescent="0.25">
      <c r="A19" s="20" t="s">
        <v>32</v>
      </c>
      <c r="B19" s="21">
        <f>C94/B94</f>
        <v>1022171.8147808125</v>
      </c>
      <c r="C19" s="21">
        <f>F94/E94</f>
        <v>1112819.4079944866</v>
      </c>
      <c r="D19" s="21">
        <f>I94/H94</f>
        <v>1184322.6126840317</v>
      </c>
      <c r="E19" s="21">
        <f>L94/K94</f>
        <v>1279277.4296840231</v>
      </c>
      <c r="F19" s="21">
        <f>O94/N94</f>
        <v>1435950.395672665</v>
      </c>
      <c r="G19" s="21">
        <f>R94/Q94</f>
        <v>1581426.8199042266</v>
      </c>
      <c r="H19" s="21">
        <f>U94/T94</f>
        <v>1726796.4936504737</v>
      </c>
      <c r="I19" s="21">
        <f>X94/W94</f>
        <v>1914658.146346512</v>
      </c>
      <c r="J19" s="21">
        <f>AA94/Z94</f>
        <v>1917991.5677378702</v>
      </c>
      <c r="K19" s="21">
        <f>AD94/AC94</f>
        <v>1967999.8300960513</v>
      </c>
      <c r="L19" s="21">
        <v>2069595.1174369748</v>
      </c>
      <c r="M19" s="21">
        <v>2201679.8220744128</v>
      </c>
      <c r="N19" s="21">
        <v>2328139.0066129365</v>
      </c>
      <c r="O19" s="21">
        <v>2462755.9641907099</v>
      </c>
      <c r="P19" s="21">
        <v>2698732.9553100676</v>
      </c>
      <c r="Q19" s="21">
        <v>2903781.0482877558</v>
      </c>
      <c r="R19" s="21">
        <v>3029133.9546748931</v>
      </c>
      <c r="S19" s="21">
        <v>3203718.4874884151</v>
      </c>
      <c r="T19" s="21">
        <v>3312136.6773969429</v>
      </c>
      <c r="U19" s="21">
        <v>3517010.8667759309</v>
      </c>
      <c r="AG19" s="17"/>
      <c r="AJ19" s="17"/>
      <c r="AM19" s="17"/>
      <c r="AP19" s="17"/>
      <c r="AS19" s="17"/>
      <c r="AV19" s="17"/>
      <c r="AY19" s="17"/>
      <c r="BB19" s="17"/>
      <c r="BE19" s="17"/>
      <c r="BH19" s="17"/>
    </row>
    <row r="20" spans="1:61" x14ac:dyDescent="0.25">
      <c r="A20" s="20" t="s">
        <v>33</v>
      </c>
      <c r="B20" s="21">
        <f>C95/B95</f>
        <v>1174088.6696834581</v>
      </c>
      <c r="C20" s="21">
        <f>F95/E95</f>
        <v>1264598.9161327642</v>
      </c>
      <c r="D20" s="21">
        <f>I95/H95</f>
        <v>1343196.6608506944</v>
      </c>
      <c r="E20" s="21">
        <f>L95/K95</f>
        <v>1406738.538780394</v>
      </c>
      <c r="F20" s="21">
        <f>O95/N95</f>
        <v>1554750.6856605036</v>
      </c>
      <c r="G20" s="21">
        <f>R95/Q95</f>
        <v>1702440.7307711015</v>
      </c>
      <c r="H20" s="21">
        <f>U95/T95</f>
        <v>1885390.6449909771</v>
      </c>
      <c r="I20" s="21">
        <f>X95/W95</f>
        <v>2063441.8988604648</v>
      </c>
      <c r="J20" s="21">
        <f>AA95/Z95</f>
        <v>2031597.2170480355</v>
      </c>
      <c r="K20" s="21">
        <f>AD95/AC95</f>
        <v>2056493.9957153515</v>
      </c>
      <c r="L20" s="21">
        <v>2179072.3657850698</v>
      </c>
      <c r="M20" s="21">
        <v>2324619.9619014491</v>
      </c>
      <c r="N20" s="21">
        <v>2489819.8446191414</v>
      </c>
      <c r="O20" s="21">
        <v>2670505.5908391667</v>
      </c>
      <c r="P20" s="21">
        <v>2901580.1147052874</v>
      </c>
      <c r="Q20" s="21">
        <v>3182576.0345624727</v>
      </c>
      <c r="R20" s="21">
        <v>3393807.1808580314</v>
      </c>
      <c r="S20" s="21">
        <v>3560981.5592652517</v>
      </c>
      <c r="T20" s="21">
        <v>3682571.3614337826</v>
      </c>
      <c r="U20" s="21">
        <v>3726460.1982170744</v>
      </c>
      <c r="AG20" s="17"/>
      <c r="AJ20" s="17"/>
      <c r="AM20" s="17"/>
      <c r="AP20" s="17"/>
      <c r="AS20" s="17"/>
      <c r="AV20" s="17"/>
      <c r="AY20" s="17"/>
      <c r="BB20" s="17"/>
      <c r="BE20" s="17"/>
      <c r="BH20" s="17"/>
    </row>
    <row r="21" spans="1:61" ht="15.75" thickBot="1" x14ac:dyDescent="0.3">
      <c r="B21" s="34"/>
      <c r="C21" s="32"/>
      <c r="D21" s="32"/>
      <c r="E21" s="27"/>
      <c r="F21" s="30"/>
      <c r="G21" s="30"/>
      <c r="H21" s="31"/>
      <c r="I21" s="32"/>
      <c r="J21" s="32"/>
      <c r="K21" s="30"/>
    </row>
    <row r="22" spans="1:61" x14ac:dyDescent="0.25">
      <c r="B22" s="127">
        <v>2001</v>
      </c>
      <c r="C22" s="128"/>
      <c r="D22" s="129"/>
      <c r="E22" s="127">
        <v>2002</v>
      </c>
      <c r="F22" s="128"/>
      <c r="G22" s="129"/>
      <c r="H22" s="127">
        <v>2003</v>
      </c>
      <c r="I22" s="128"/>
      <c r="J22" s="128"/>
      <c r="K22" s="127">
        <v>2004</v>
      </c>
      <c r="L22" s="128"/>
      <c r="M22" s="129"/>
      <c r="N22" s="127">
        <v>2005</v>
      </c>
      <c r="O22" s="128"/>
      <c r="P22" s="129"/>
      <c r="Q22" s="127">
        <v>2006</v>
      </c>
      <c r="R22" s="128"/>
      <c r="S22" s="129"/>
      <c r="T22" s="127">
        <v>2007</v>
      </c>
      <c r="U22" s="128"/>
      <c r="V22" s="129"/>
      <c r="W22" s="127">
        <v>2008</v>
      </c>
      <c r="X22" s="128"/>
      <c r="Y22" s="129"/>
      <c r="Z22" s="127">
        <v>2009</v>
      </c>
      <c r="AA22" s="128"/>
      <c r="AB22" s="129"/>
      <c r="AC22" s="127">
        <v>2010</v>
      </c>
      <c r="AD22" s="128"/>
      <c r="AE22" s="129"/>
      <c r="AF22" s="127">
        <v>2011</v>
      </c>
      <c r="AG22" s="128"/>
      <c r="AH22" s="129"/>
      <c r="AI22" s="127">
        <v>2012</v>
      </c>
      <c r="AJ22" s="128"/>
      <c r="AK22" s="129"/>
      <c r="AL22" s="127">
        <v>2013</v>
      </c>
      <c r="AM22" s="128"/>
      <c r="AN22" s="129"/>
      <c r="AO22" s="127">
        <v>2014</v>
      </c>
      <c r="AP22" s="128"/>
      <c r="AQ22" s="129"/>
      <c r="AR22" s="127">
        <v>2015</v>
      </c>
      <c r="AS22" s="128"/>
      <c r="AT22" s="129"/>
      <c r="AU22" s="127">
        <v>2016</v>
      </c>
      <c r="AV22" s="128"/>
      <c r="AW22" s="129"/>
      <c r="AX22" s="127">
        <v>2017</v>
      </c>
      <c r="AY22" s="128"/>
      <c r="AZ22" s="129"/>
      <c r="BA22" s="127">
        <v>2018</v>
      </c>
      <c r="BB22" s="128"/>
      <c r="BC22" s="129"/>
      <c r="BD22" s="127">
        <v>2019</v>
      </c>
      <c r="BE22" s="128"/>
      <c r="BF22" s="129"/>
      <c r="BG22" s="127">
        <v>2020</v>
      </c>
      <c r="BH22" s="128"/>
      <c r="BI22" s="129"/>
    </row>
    <row r="23" spans="1:61" x14ac:dyDescent="0.25">
      <c r="B23" s="35" t="s">
        <v>35</v>
      </c>
      <c r="C23" s="36" t="s">
        <v>34</v>
      </c>
      <c r="D23" s="37" t="s">
        <v>29</v>
      </c>
      <c r="E23" s="35" t="s">
        <v>35</v>
      </c>
      <c r="F23" s="36" t="s">
        <v>34</v>
      </c>
      <c r="G23" s="37" t="s">
        <v>29</v>
      </c>
      <c r="H23" s="35" t="s">
        <v>35</v>
      </c>
      <c r="I23" s="36" t="s">
        <v>34</v>
      </c>
      <c r="J23" s="36" t="s">
        <v>29</v>
      </c>
      <c r="K23" s="35" t="s">
        <v>35</v>
      </c>
      <c r="L23" s="36" t="s">
        <v>34</v>
      </c>
      <c r="M23" s="37" t="s">
        <v>29</v>
      </c>
      <c r="N23" s="35" t="s">
        <v>35</v>
      </c>
      <c r="O23" s="36" t="s">
        <v>34</v>
      </c>
      <c r="P23" s="37" t="s">
        <v>29</v>
      </c>
      <c r="Q23" s="35" t="s">
        <v>35</v>
      </c>
      <c r="R23" s="36" t="s">
        <v>34</v>
      </c>
      <c r="S23" s="37" t="s">
        <v>29</v>
      </c>
      <c r="T23" s="35" t="s">
        <v>35</v>
      </c>
      <c r="U23" s="36" t="s">
        <v>34</v>
      </c>
      <c r="V23" s="37" t="s">
        <v>29</v>
      </c>
      <c r="W23" s="35" t="s">
        <v>35</v>
      </c>
      <c r="X23" s="36" t="s">
        <v>34</v>
      </c>
      <c r="Y23" s="37" t="s">
        <v>29</v>
      </c>
      <c r="Z23" s="35" t="s">
        <v>35</v>
      </c>
      <c r="AA23" s="36" t="s">
        <v>34</v>
      </c>
      <c r="AB23" s="37" t="s">
        <v>29</v>
      </c>
      <c r="AC23" s="35" t="s">
        <v>35</v>
      </c>
      <c r="AD23" s="36" t="s">
        <v>34</v>
      </c>
      <c r="AE23" s="37" t="s">
        <v>29</v>
      </c>
      <c r="AF23" s="35" t="s">
        <v>35</v>
      </c>
      <c r="AG23" s="36" t="s">
        <v>34</v>
      </c>
      <c r="AH23" s="37" t="s">
        <v>29</v>
      </c>
      <c r="AI23" s="35" t="s">
        <v>35</v>
      </c>
      <c r="AJ23" s="36" t="s">
        <v>34</v>
      </c>
      <c r="AK23" s="37" t="s">
        <v>29</v>
      </c>
      <c r="AL23" s="35" t="s">
        <v>35</v>
      </c>
      <c r="AM23" s="36" t="s">
        <v>34</v>
      </c>
      <c r="AN23" s="37" t="s">
        <v>29</v>
      </c>
      <c r="AO23" s="35" t="s">
        <v>35</v>
      </c>
      <c r="AP23" s="36" t="s">
        <v>34</v>
      </c>
      <c r="AQ23" s="37" t="s">
        <v>29</v>
      </c>
      <c r="AR23" s="35" t="s">
        <v>35</v>
      </c>
      <c r="AS23" s="36" t="s">
        <v>34</v>
      </c>
      <c r="AT23" s="37" t="s">
        <v>29</v>
      </c>
      <c r="AU23" s="35" t="s">
        <v>35</v>
      </c>
      <c r="AV23" s="36" t="s">
        <v>34</v>
      </c>
      <c r="AW23" s="37" t="s">
        <v>29</v>
      </c>
      <c r="AX23" s="35" t="s">
        <v>35</v>
      </c>
      <c r="AY23" s="36" t="s">
        <v>34</v>
      </c>
      <c r="AZ23" s="37" t="s">
        <v>29</v>
      </c>
      <c r="BA23" s="35" t="s">
        <v>35</v>
      </c>
      <c r="BB23" s="36" t="s">
        <v>34</v>
      </c>
      <c r="BC23" s="37" t="s">
        <v>29</v>
      </c>
      <c r="BD23" s="35" t="s">
        <v>35</v>
      </c>
      <c r="BE23" s="36" t="s">
        <v>34</v>
      </c>
      <c r="BF23" s="37" t="s">
        <v>29</v>
      </c>
      <c r="BG23" s="35" t="s">
        <v>35</v>
      </c>
      <c r="BH23" s="36" t="s">
        <v>34</v>
      </c>
      <c r="BI23" s="37" t="s">
        <v>29</v>
      </c>
    </row>
    <row r="24" spans="1:61" x14ac:dyDescent="0.25">
      <c r="A24" s="11" t="s">
        <v>36</v>
      </c>
      <c r="B24" s="38">
        <v>622</v>
      </c>
      <c r="C24" s="39">
        <v>956636823</v>
      </c>
      <c r="D24" s="40">
        <v>1258949346</v>
      </c>
      <c r="E24" s="41">
        <v>608</v>
      </c>
      <c r="F24" s="42">
        <v>1035037379</v>
      </c>
      <c r="G24" s="43">
        <v>1331530559</v>
      </c>
      <c r="H24" s="41">
        <v>602</v>
      </c>
      <c r="I24" s="42">
        <v>1030513491</v>
      </c>
      <c r="J24" s="43">
        <v>1432214579</v>
      </c>
      <c r="K24" s="44">
        <v>602</v>
      </c>
      <c r="L24" s="42">
        <v>1100608151</v>
      </c>
      <c r="M24" s="43">
        <v>1461476084</v>
      </c>
      <c r="N24" s="44">
        <v>619</v>
      </c>
      <c r="O24" s="42">
        <v>1243776317</v>
      </c>
      <c r="P24" s="43">
        <v>1719764071</v>
      </c>
      <c r="Q24" s="44">
        <v>613</v>
      </c>
      <c r="R24" s="42">
        <v>1334645217</v>
      </c>
      <c r="S24" s="43">
        <v>1908104392</v>
      </c>
      <c r="T24" s="44">
        <v>617</v>
      </c>
      <c r="U24" s="42">
        <v>1442263887</v>
      </c>
      <c r="V24" s="43">
        <v>2034356682</v>
      </c>
      <c r="W24" s="44">
        <v>612</v>
      </c>
      <c r="X24" s="42">
        <v>1589264541</v>
      </c>
      <c r="Y24" s="43">
        <v>2340766702</v>
      </c>
      <c r="Z24" s="44">
        <v>600</v>
      </c>
      <c r="AA24" s="42">
        <v>1515304340</v>
      </c>
      <c r="AB24" s="43">
        <v>2331259682</v>
      </c>
      <c r="AC24" s="44">
        <v>579</v>
      </c>
      <c r="AD24" s="42">
        <v>1541511878</v>
      </c>
      <c r="AE24" s="43">
        <v>2122267413</v>
      </c>
      <c r="AF24" s="44">
        <v>582</v>
      </c>
      <c r="AG24" s="42">
        <v>1663124617</v>
      </c>
      <c r="AH24" s="43">
        <v>2289432978</v>
      </c>
      <c r="AI24" s="44">
        <v>588</v>
      </c>
      <c r="AJ24" s="42">
        <v>1721934849</v>
      </c>
      <c r="AK24" s="43">
        <v>2463732522</v>
      </c>
      <c r="AL24" s="44">
        <v>592</v>
      </c>
      <c r="AM24" s="42">
        <v>1786501266</v>
      </c>
      <c r="AN24" s="43">
        <v>2448656926</v>
      </c>
      <c r="AO24" s="44">
        <v>588</v>
      </c>
      <c r="AP24" s="42">
        <v>1803323495</v>
      </c>
      <c r="AQ24" s="43">
        <v>4084707150</v>
      </c>
      <c r="AR24" s="44">
        <v>603</v>
      </c>
      <c r="AS24" s="42">
        <v>1962815854</v>
      </c>
      <c r="AT24" s="43">
        <v>2827860709</v>
      </c>
      <c r="AU24" s="44">
        <v>621</v>
      </c>
      <c r="AV24" s="42">
        <v>2032589293</v>
      </c>
      <c r="AW24" s="43">
        <v>2880070327</v>
      </c>
      <c r="AX24" s="44">
        <v>631</v>
      </c>
      <c r="AY24" s="42">
        <v>2029163879</v>
      </c>
      <c r="AZ24" s="43">
        <v>3082097282</v>
      </c>
      <c r="BA24" s="44">
        <v>648</v>
      </c>
      <c r="BB24" s="42">
        <v>2202937389</v>
      </c>
      <c r="BC24" s="43">
        <v>3345581301</v>
      </c>
      <c r="BD24" s="44">
        <v>645</v>
      </c>
      <c r="BE24" s="42">
        <v>2219201789</v>
      </c>
      <c r="BF24" s="43">
        <v>3412633299</v>
      </c>
      <c r="BG24" s="45"/>
      <c r="BH24" s="46"/>
      <c r="BI24" s="47"/>
    </row>
    <row r="25" spans="1:61" x14ac:dyDescent="0.25">
      <c r="A25" s="11" t="s">
        <v>37</v>
      </c>
      <c r="B25" s="48">
        <v>2389</v>
      </c>
      <c r="C25" s="49">
        <v>4508219028</v>
      </c>
      <c r="D25" s="50">
        <v>5790335146</v>
      </c>
      <c r="E25" s="51">
        <v>2386</v>
      </c>
      <c r="F25" s="52">
        <v>4955274455</v>
      </c>
      <c r="G25" s="53">
        <v>6076019725</v>
      </c>
      <c r="H25" s="51">
        <v>2428</v>
      </c>
      <c r="I25" s="52">
        <v>5051293180</v>
      </c>
      <c r="J25" s="53">
        <v>6266866341</v>
      </c>
      <c r="K25" s="54">
        <v>2514</v>
      </c>
      <c r="L25" s="52">
        <v>5521413969</v>
      </c>
      <c r="M25" s="53">
        <v>7027640040</v>
      </c>
      <c r="N25" s="54">
        <v>3382</v>
      </c>
      <c r="O25" s="52">
        <v>7165936773</v>
      </c>
      <c r="P25" s="53">
        <v>9876003142</v>
      </c>
      <c r="Q25" s="54">
        <v>5450</v>
      </c>
      <c r="R25" s="52">
        <v>15720545669</v>
      </c>
      <c r="S25" s="53">
        <v>18910027517</v>
      </c>
      <c r="T25" s="54">
        <v>5916</v>
      </c>
      <c r="U25" s="52">
        <v>11241264666</v>
      </c>
      <c r="V25" s="53">
        <v>24754377279</v>
      </c>
      <c r="W25" s="54">
        <v>4276</v>
      </c>
      <c r="X25" s="52">
        <v>13363835695</v>
      </c>
      <c r="Y25" s="53">
        <v>17955662325</v>
      </c>
      <c r="Z25" s="54">
        <v>3886</v>
      </c>
      <c r="AA25" s="52">
        <v>12211091489</v>
      </c>
      <c r="AB25" s="53">
        <v>16465000495</v>
      </c>
      <c r="AC25" s="54">
        <v>3697</v>
      </c>
      <c r="AD25" s="52">
        <v>12765259274</v>
      </c>
      <c r="AE25" s="53">
        <v>16130027583</v>
      </c>
      <c r="AF25" s="54">
        <v>3727</v>
      </c>
      <c r="AG25" s="52">
        <v>14234046284</v>
      </c>
      <c r="AH25" s="53">
        <v>17903520194</v>
      </c>
      <c r="AI25" s="54">
        <v>3777</v>
      </c>
      <c r="AJ25" s="52">
        <v>15025551015</v>
      </c>
      <c r="AK25" s="53">
        <v>18588811417</v>
      </c>
      <c r="AL25" s="54">
        <v>3787</v>
      </c>
      <c r="AM25" s="52">
        <v>15814501038</v>
      </c>
      <c r="AN25" s="53">
        <v>19865521044</v>
      </c>
      <c r="AO25" s="54">
        <v>3862</v>
      </c>
      <c r="AP25" s="52">
        <v>16650720235</v>
      </c>
      <c r="AQ25" s="53">
        <v>20720600308</v>
      </c>
      <c r="AR25" s="54">
        <v>3847</v>
      </c>
      <c r="AS25" s="52">
        <v>18126190627</v>
      </c>
      <c r="AT25" s="53">
        <v>21998937495</v>
      </c>
      <c r="AU25" s="54">
        <v>3921</v>
      </c>
      <c r="AV25" s="52">
        <v>18502914828</v>
      </c>
      <c r="AW25" s="53">
        <v>22771511779</v>
      </c>
      <c r="AX25" s="54">
        <v>3986</v>
      </c>
      <c r="AY25" s="52">
        <v>18997867055</v>
      </c>
      <c r="AZ25" s="53">
        <v>24379107179</v>
      </c>
      <c r="BA25" s="54">
        <v>4266</v>
      </c>
      <c r="BB25" s="52">
        <v>21225079778</v>
      </c>
      <c r="BC25" s="53">
        <v>26766643215</v>
      </c>
      <c r="BD25" s="54">
        <v>4320</v>
      </c>
      <c r="BE25" s="52">
        <v>21433577387</v>
      </c>
      <c r="BF25" s="53">
        <v>27644458716</v>
      </c>
      <c r="BG25" s="54">
        <v>4322</v>
      </c>
      <c r="BH25" s="52">
        <v>22137506163</v>
      </c>
      <c r="BI25" s="53">
        <v>29667852786</v>
      </c>
    </row>
    <row r="26" spans="1:61" x14ac:dyDescent="0.25">
      <c r="A26" s="11" t="s">
        <v>38</v>
      </c>
      <c r="B26" s="55"/>
      <c r="C26" s="56"/>
      <c r="D26" s="57"/>
      <c r="E26" s="58"/>
      <c r="F26" s="59"/>
      <c r="G26" s="60"/>
      <c r="H26" s="58"/>
      <c r="I26" s="59"/>
      <c r="J26" s="60"/>
      <c r="K26" s="61"/>
      <c r="L26" s="62"/>
      <c r="M26" s="63"/>
      <c r="N26" s="61"/>
      <c r="O26" s="62"/>
      <c r="P26" s="63"/>
      <c r="Q26" s="64"/>
      <c r="R26" s="59"/>
      <c r="S26" s="60"/>
      <c r="T26" s="64"/>
      <c r="U26" s="59"/>
      <c r="V26" s="60"/>
      <c r="W26" s="64"/>
      <c r="X26" s="59"/>
      <c r="Y26" s="60"/>
      <c r="Z26" s="64"/>
      <c r="AA26" s="59"/>
      <c r="AB26" s="60"/>
      <c r="AC26" s="64"/>
      <c r="AD26" s="59"/>
      <c r="AE26" s="60"/>
      <c r="AF26" s="64"/>
      <c r="AG26" s="59"/>
      <c r="AH26" s="60"/>
      <c r="AI26" s="64"/>
      <c r="AJ26" s="59"/>
      <c r="AK26" s="60"/>
      <c r="AL26" s="64"/>
      <c r="AM26" s="59"/>
      <c r="AN26" s="60"/>
      <c r="AO26" s="64"/>
      <c r="AP26" s="59"/>
      <c r="AQ26" s="60"/>
      <c r="AR26" s="64"/>
      <c r="AS26" s="59"/>
      <c r="AT26" s="60"/>
      <c r="AU26" s="64"/>
      <c r="AV26" s="59"/>
      <c r="AW26" s="60"/>
      <c r="AX26" s="64"/>
      <c r="AY26" s="59"/>
      <c r="AZ26" s="60"/>
      <c r="BA26" s="64"/>
      <c r="BB26" s="59"/>
      <c r="BC26" s="60"/>
      <c r="BD26" s="64"/>
      <c r="BE26" s="59"/>
      <c r="BF26" s="60"/>
      <c r="BG26" s="65">
        <v>4193</v>
      </c>
      <c r="BH26" s="65">
        <v>17453813940</v>
      </c>
      <c r="BI26" s="65">
        <v>24808337992</v>
      </c>
    </row>
    <row r="27" spans="1:61" s="65" customFormat="1" x14ac:dyDescent="0.25">
      <c r="A27" s="11" t="s">
        <v>39</v>
      </c>
      <c r="B27" s="48">
        <v>117</v>
      </c>
      <c r="C27" s="49">
        <v>237385532</v>
      </c>
      <c r="D27" s="50">
        <v>274708649</v>
      </c>
      <c r="E27" s="51">
        <v>115</v>
      </c>
      <c r="F27" s="52">
        <v>203010183</v>
      </c>
      <c r="G27" s="53">
        <v>251826751</v>
      </c>
      <c r="H27" s="51">
        <v>109</v>
      </c>
      <c r="I27" s="52">
        <v>211364057</v>
      </c>
      <c r="J27" s="53">
        <v>269969450</v>
      </c>
      <c r="K27" s="54">
        <v>113</v>
      </c>
      <c r="L27" s="52">
        <v>189416281</v>
      </c>
      <c r="M27" s="53">
        <v>296092696</v>
      </c>
      <c r="N27" s="54">
        <v>100</v>
      </c>
      <c r="O27" s="52">
        <v>184846083</v>
      </c>
      <c r="P27" s="53">
        <v>252820489</v>
      </c>
      <c r="Q27" s="64"/>
      <c r="R27" s="59"/>
      <c r="S27" s="60"/>
      <c r="T27" s="64"/>
      <c r="U27" s="59"/>
      <c r="V27" s="60"/>
      <c r="W27" s="64"/>
      <c r="X27" s="59"/>
      <c r="Y27" s="60"/>
      <c r="Z27" s="64"/>
      <c r="AA27" s="59"/>
      <c r="AB27" s="60"/>
      <c r="AC27" s="64"/>
      <c r="AD27" s="59"/>
      <c r="AE27" s="60"/>
      <c r="AF27" s="64"/>
      <c r="AG27" s="59"/>
      <c r="AH27" s="60"/>
      <c r="AI27" s="64"/>
      <c r="AJ27" s="59"/>
      <c r="AK27" s="60"/>
      <c r="AL27" s="64"/>
      <c r="AM27" s="59"/>
      <c r="AN27" s="60"/>
      <c r="AO27" s="64"/>
      <c r="AP27" s="59"/>
      <c r="AQ27" s="60"/>
      <c r="AR27" s="64"/>
      <c r="AS27" s="59"/>
      <c r="AT27" s="60"/>
      <c r="AU27" s="64"/>
      <c r="AV27" s="59"/>
      <c r="AW27" s="60"/>
      <c r="AX27" s="64"/>
      <c r="AY27" s="59"/>
      <c r="AZ27" s="60"/>
      <c r="BA27" s="64"/>
      <c r="BB27" s="59"/>
      <c r="BC27" s="60"/>
      <c r="BD27" s="64"/>
      <c r="BE27" s="59"/>
      <c r="BF27" s="60"/>
      <c r="BG27" s="64"/>
      <c r="BH27" s="59"/>
      <c r="BI27" s="60"/>
    </row>
    <row r="28" spans="1:61" x14ac:dyDescent="0.25">
      <c r="A28" s="11" t="s">
        <v>40</v>
      </c>
      <c r="B28" s="48">
        <v>602</v>
      </c>
      <c r="C28" s="49">
        <v>943816274</v>
      </c>
      <c r="D28" s="50">
        <v>1214253775</v>
      </c>
      <c r="E28" s="51">
        <v>614</v>
      </c>
      <c r="F28" s="52">
        <v>1034569817</v>
      </c>
      <c r="G28" s="53">
        <v>1335775214</v>
      </c>
      <c r="H28" s="51">
        <v>594</v>
      </c>
      <c r="I28" s="52">
        <v>1018835957</v>
      </c>
      <c r="J28" s="53">
        <v>1340829839</v>
      </c>
      <c r="K28" s="54">
        <v>584</v>
      </c>
      <c r="L28" s="52">
        <v>1077200451</v>
      </c>
      <c r="M28" s="53">
        <v>1487633383</v>
      </c>
      <c r="N28" s="54">
        <v>590</v>
      </c>
      <c r="O28" s="52">
        <v>1072773416</v>
      </c>
      <c r="P28" s="53">
        <v>1479495843</v>
      </c>
      <c r="Q28" s="54">
        <v>592</v>
      </c>
      <c r="R28" s="52">
        <v>1141516684</v>
      </c>
      <c r="S28" s="53">
        <v>1618425701</v>
      </c>
      <c r="T28" s="54">
        <v>590</v>
      </c>
      <c r="U28" s="52">
        <v>1191346881</v>
      </c>
      <c r="V28" s="53">
        <v>1905066790</v>
      </c>
      <c r="W28" s="54">
        <v>571</v>
      </c>
      <c r="X28" s="52">
        <v>1240111408</v>
      </c>
      <c r="Y28" s="53">
        <v>1870939198</v>
      </c>
      <c r="Z28" s="54">
        <v>562</v>
      </c>
      <c r="AA28" s="52">
        <v>1251873753</v>
      </c>
      <c r="AB28" s="53">
        <v>1925124886</v>
      </c>
      <c r="AC28" s="54">
        <v>556</v>
      </c>
      <c r="AD28" s="52">
        <v>1398268764</v>
      </c>
      <c r="AE28" s="53">
        <v>1933783777</v>
      </c>
      <c r="AF28" s="54">
        <v>567</v>
      </c>
      <c r="AG28" s="52">
        <v>1538861769</v>
      </c>
      <c r="AH28" s="53">
        <v>2102699603</v>
      </c>
      <c r="AI28" s="54">
        <v>577</v>
      </c>
      <c r="AJ28" s="52">
        <v>1703375242</v>
      </c>
      <c r="AK28" s="53">
        <v>2309101058</v>
      </c>
      <c r="AL28" s="54">
        <v>576</v>
      </c>
      <c r="AM28" s="52">
        <v>1809891518</v>
      </c>
      <c r="AN28" s="53">
        <v>2407197767</v>
      </c>
      <c r="AO28" s="54">
        <v>578</v>
      </c>
      <c r="AP28" s="52">
        <v>1823089977</v>
      </c>
      <c r="AQ28" s="53">
        <v>2479087822</v>
      </c>
      <c r="AR28" s="54">
        <v>565</v>
      </c>
      <c r="AS28" s="52">
        <v>1992833182</v>
      </c>
      <c r="AT28" s="53">
        <v>2604722579</v>
      </c>
      <c r="AU28" s="54">
        <v>571</v>
      </c>
      <c r="AV28" s="52">
        <v>2204271388</v>
      </c>
      <c r="AW28" s="53">
        <v>2926891021</v>
      </c>
      <c r="AX28" s="54">
        <v>574</v>
      </c>
      <c r="AY28" s="52">
        <v>2220340450</v>
      </c>
      <c r="AZ28" s="53">
        <v>3082179982</v>
      </c>
      <c r="BA28" s="54">
        <v>574</v>
      </c>
      <c r="BB28" s="52">
        <v>2272196855</v>
      </c>
      <c r="BC28" s="53">
        <v>3100978520</v>
      </c>
      <c r="BD28" s="54">
        <v>576</v>
      </c>
      <c r="BE28" s="52">
        <v>2284109127</v>
      </c>
      <c r="BF28" s="53">
        <v>3401634291</v>
      </c>
      <c r="BG28" s="54">
        <v>567</v>
      </c>
      <c r="BH28" s="52">
        <v>2396342196</v>
      </c>
      <c r="BI28" s="53">
        <v>3453186872</v>
      </c>
    </row>
    <row r="29" spans="1:61" x14ac:dyDescent="0.25">
      <c r="A29" s="11" t="s">
        <v>41</v>
      </c>
      <c r="B29" s="48">
        <v>67</v>
      </c>
      <c r="C29" s="49">
        <v>60395392</v>
      </c>
      <c r="D29" s="50">
        <v>90369761</v>
      </c>
      <c r="E29" s="51">
        <v>66</v>
      </c>
      <c r="F29" s="52">
        <v>77011221</v>
      </c>
      <c r="G29" s="53">
        <v>111589146</v>
      </c>
      <c r="H29" s="51">
        <v>286</v>
      </c>
      <c r="I29" s="52">
        <v>125404220</v>
      </c>
      <c r="J29" s="53">
        <v>358389953</v>
      </c>
      <c r="K29" s="54">
        <v>518</v>
      </c>
      <c r="L29" s="52">
        <v>942106495</v>
      </c>
      <c r="M29" s="53">
        <v>1093938445</v>
      </c>
      <c r="N29" s="54">
        <v>510</v>
      </c>
      <c r="O29" s="52">
        <v>1099292249</v>
      </c>
      <c r="P29" s="53">
        <v>1194861606</v>
      </c>
      <c r="Q29" s="54">
        <v>668</v>
      </c>
      <c r="R29" s="52">
        <v>1502228313</v>
      </c>
      <c r="S29" s="53">
        <v>1641690309</v>
      </c>
      <c r="T29" s="54">
        <v>624</v>
      </c>
      <c r="U29" s="52">
        <v>1215060821</v>
      </c>
      <c r="V29" s="53">
        <v>1704575458</v>
      </c>
      <c r="W29" s="54">
        <v>374</v>
      </c>
      <c r="X29" s="52">
        <v>892158624</v>
      </c>
      <c r="Y29" s="53">
        <v>1145515016</v>
      </c>
      <c r="Z29" s="54">
        <v>155</v>
      </c>
      <c r="AA29" s="52">
        <v>184964716</v>
      </c>
      <c r="AB29" s="53">
        <v>291918956</v>
      </c>
      <c r="AC29" s="54">
        <v>76</v>
      </c>
      <c r="AD29" s="52">
        <v>142788694</v>
      </c>
      <c r="AE29" s="53">
        <v>215669280</v>
      </c>
      <c r="AF29" s="54">
        <v>72</v>
      </c>
      <c r="AG29" s="52">
        <v>142608478</v>
      </c>
      <c r="AH29" s="53">
        <v>202893830</v>
      </c>
      <c r="AI29" s="54">
        <v>71</v>
      </c>
      <c r="AJ29" s="52">
        <v>137342443</v>
      </c>
      <c r="AK29" s="53">
        <v>209518167</v>
      </c>
      <c r="AL29" s="54">
        <v>66</v>
      </c>
      <c r="AM29" s="52">
        <v>143387236</v>
      </c>
      <c r="AN29" s="53">
        <v>205773199</v>
      </c>
      <c r="AO29" s="54">
        <v>73</v>
      </c>
      <c r="AP29" s="52">
        <v>214733019</v>
      </c>
      <c r="AQ29" s="53">
        <v>262460626</v>
      </c>
      <c r="AR29" s="54">
        <v>81</v>
      </c>
      <c r="AS29" s="52">
        <v>206114869</v>
      </c>
      <c r="AT29" s="53">
        <v>287119200</v>
      </c>
      <c r="AU29" s="54">
        <v>84</v>
      </c>
      <c r="AV29" s="52">
        <v>220177205</v>
      </c>
      <c r="AW29" s="53">
        <v>306417787</v>
      </c>
      <c r="AX29" s="54">
        <v>85</v>
      </c>
      <c r="AY29" s="52">
        <v>215995068</v>
      </c>
      <c r="AZ29" s="53">
        <v>322633165</v>
      </c>
      <c r="BA29" s="54">
        <v>83</v>
      </c>
      <c r="BB29" s="52">
        <v>261501565</v>
      </c>
      <c r="BC29" s="53">
        <v>352466750</v>
      </c>
      <c r="BD29" s="54">
        <v>95</v>
      </c>
      <c r="BE29" s="52">
        <v>266955602</v>
      </c>
      <c r="BF29" s="53">
        <v>409156584</v>
      </c>
      <c r="BG29" s="54">
        <v>112</v>
      </c>
      <c r="BH29" s="52">
        <v>402463757</v>
      </c>
      <c r="BI29" s="53">
        <v>552023608</v>
      </c>
    </row>
    <row r="30" spans="1:61" x14ac:dyDescent="0.25">
      <c r="A30" s="11" t="s">
        <v>42</v>
      </c>
      <c r="B30" s="48">
        <v>322</v>
      </c>
      <c r="C30" s="49">
        <v>472469394</v>
      </c>
      <c r="D30" s="50">
        <v>608717774</v>
      </c>
      <c r="E30" s="51">
        <v>319</v>
      </c>
      <c r="F30" s="52">
        <v>510852489</v>
      </c>
      <c r="G30" s="53">
        <v>625540164</v>
      </c>
      <c r="H30" s="51">
        <v>344</v>
      </c>
      <c r="I30" s="52">
        <v>608699953</v>
      </c>
      <c r="J30" s="53">
        <v>753386562</v>
      </c>
      <c r="K30" s="61"/>
      <c r="L30" s="62"/>
      <c r="M30" s="63"/>
      <c r="N30" s="61"/>
      <c r="O30" s="62"/>
      <c r="P30" s="63"/>
      <c r="Q30" s="61"/>
      <c r="R30" s="62"/>
      <c r="S30" s="63"/>
      <c r="T30" s="61"/>
      <c r="U30" s="62"/>
      <c r="V30" s="63"/>
      <c r="W30" s="61"/>
      <c r="X30" s="62"/>
      <c r="Y30" s="63"/>
      <c r="Z30" s="61"/>
      <c r="AA30" s="62"/>
      <c r="AB30" s="63"/>
      <c r="AC30" s="61"/>
      <c r="AD30" s="62"/>
      <c r="AE30" s="63"/>
      <c r="AF30" s="61"/>
      <c r="AG30" s="62"/>
      <c r="AH30" s="63"/>
      <c r="AI30" s="61"/>
      <c r="AJ30" s="62"/>
      <c r="AK30" s="63"/>
      <c r="AL30" s="61"/>
      <c r="AM30" s="62"/>
      <c r="AN30" s="63"/>
      <c r="AO30" s="61"/>
      <c r="AP30" s="62"/>
      <c r="AQ30" s="63"/>
      <c r="AR30" s="61"/>
      <c r="AS30" s="62"/>
      <c r="AT30" s="63"/>
      <c r="AU30" s="61"/>
      <c r="AV30" s="62"/>
      <c r="AW30" s="63"/>
      <c r="AX30" s="61"/>
      <c r="AY30" s="62"/>
      <c r="AZ30" s="63"/>
      <c r="BA30" s="61"/>
      <c r="BB30" s="62"/>
      <c r="BC30" s="63"/>
      <c r="BD30" s="61"/>
      <c r="BE30" s="62"/>
      <c r="BF30" s="63"/>
      <c r="BG30" s="61"/>
      <c r="BH30" s="62"/>
      <c r="BI30" s="63"/>
    </row>
    <row r="31" spans="1:61" x14ac:dyDescent="0.25">
      <c r="A31" s="11" t="s">
        <v>43</v>
      </c>
      <c r="B31" s="48">
        <v>129</v>
      </c>
      <c r="C31" s="49">
        <v>157709357</v>
      </c>
      <c r="D31" s="50">
        <v>218269547</v>
      </c>
      <c r="E31" s="51">
        <v>119</v>
      </c>
      <c r="F31" s="52">
        <v>164695910</v>
      </c>
      <c r="G31" s="53">
        <v>224819753</v>
      </c>
      <c r="H31" s="51">
        <v>118</v>
      </c>
      <c r="I31" s="52">
        <v>155308761</v>
      </c>
      <c r="J31" s="53">
        <v>232042084</v>
      </c>
      <c r="K31" s="54">
        <v>120</v>
      </c>
      <c r="L31" s="52">
        <v>143444947</v>
      </c>
      <c r="M31" s="53">
        <v>212141230</v>
      </c>
      <c r="N31" s="54">
        <v>122</v>
      </c>
      <c r="O31" s="52">
        <v>156015737</v>
      </c>
      <c r="P31" s="53">
        <v>231418328</v>
      </c>
      <c r="Q31" s="54">
        <v>129</v>
      </c>
      <c r="R31" s="52">
        <v>171895603</v>
      </c>
      <c r="S31" s="53">
        <v>296827207</v>
      </c>
      <c r="T31" s="54">
        <v>130</v>
      </c>
      <c r="U31" s="52">
        <v>174002073</v>
      </c>
      <c r="V31" s="53">
        <v>295228651</v>
      </c>
      <c r="W31" s="54">
        <v>124</v>
      </c>
      <c r="X31" s="52">
        <v>225326375</v>
      </c>
      <c r="Y31" s="53">
        <v>353859115</v>
      </c>
      <c r="Z31" s="54">
        <v>115</v>
      </c>
      <c r="AA31" s="52">
        <v>216569151</v>
      </c>
      <c r="AB31" s="53">
        <v>330597940</v>
      </c>
      <c r="AC31" s="54">
        <v>119</v>
      </c>
      <c r="AD31" s="52">
        <v>229587353</v>
      </c>
      <c r="AE31" s="53">
        <v>383147314</v>
      </c>
      <c r="AF31" s="54">
        <v>111</v>
      </c>
      <c r="AG31" s="52">
        <v>215482888</v>
      </c>
      <c r="AH31" s="53">
        <v>311746660</v>
      </c>
      <c r="AI31" s="54">
        <v>110</v>
      </c>
      <c r="AJ31" s="52">
        <v>224480153</v>
      </c>
      <c r="AK31" s="53">
        <v>328896186</v>
      </c>
      <c r="AL31" s="54">
        <v>113</v>
      </c>
      <c r="AM31" s="52">
        <v>243166701</v>
      </c>
      <c r="AN31" s="53">
        <v>360062962</v>
      </c>
      <c r="AO31" s="54">
        <v>117</v>
      </c>
      <c r="AP31" s="52">
        <v>261928160</v>
      </c>
      <c r="AQ31" s="53">
        <v>414482572</v>
      </c>
      <c r="AR31" s="54">
        <v>110</v>
      </c>
      <c r="AS31" s="52">
        <v>293296147</v>
      </c>
      <c r="AT31" s="53">
        <v>437176405</v>
      </c>
      <c r="AU31" s="54">
        <v>107</v>
      </c>
      <c r="AV31" s="52">
        <v>283930137</v>
      </c>
      <c r="AW31" s="53">
        <v>432150498</v>
      </c>
      <c r="AX31" s="54">
        <v>110</v>
      </c>
      <c r="AY31" s="52">
        <v>289277701</v>
      </c>
      <c r="AZ31" s="53">
        <v>584910462</v>
      </c>
      <c r="BA31" s="54">
        <v>119</v>
      </c>
      <c r="BB31" s="52">
        <v>358609888</v>
      </c>
      <c r="BC31" s="53">
        <v>618395099</v>
      </c>
      <c r="BD31" s="54">
        <v>126</v>
      </c>
      <c r="BE31" s="52">
        <v>379162130</v>
      </c>
      <c r="BF31" s="53">
        <v>598980056</v>
      </c>
      <c r="BG31" s="64"/>
      <c r="BH31" s="59"/>
      <c r="BI31" s="60"/>
    </row>
    <row r="32" spans="1:61" x14ac:dyDescent="0.25">
      <c r="A32" s="11" t="s">
        <v>44</v>
      </c>
      <c r="B32" s="48">
        <v>244</v>
      </c>
      <c r="C32" s="49">
        <v>213817330</v>
      </c>
      <c r="D32" s="50">
        <v>398504829</v>
      </c>
      <c r="E32" s="51">
        <v>224</v>
      </c>
      <c r="F32" s="52">
        <v>241958327</v>
      </c>
      <c r="G32" s="53">
        <v>342126831</v>
      </c>
      <c r="H32" s="51">
        <v>836</v>
      </c>
      <c r="I32" s="52">
        <v>260949683</v>
      </c>
      <c r="J32" s="53">
        <v>1007047180</v>
      </c>
      <c r="K32" s="61"/>
      <c r="L32" s="62"/>
      <c r="M32" s="63"/>
      <c r="N32" s="61"/>
      <c r="O32" s="62"/>
      <c r="P32" s="63"/>
      <c r="Q32" s="64"/>
      <c r="R32" s="59"/>
      <c r="S32" s="60"/>
      <c r="T32" s="64"/>
      <c r="U32" s="59"/>
      <c r="V32" s="60"/>
      <c r="W32" s="64"/>
      <c r="X32" s="59"/>
      <c r="Y32" s="60"/>
      <c r="Z32" s="64"/>
      <c r="AA32" s="59"/>
      <c r="AB32" s="60"/>
      <c r="AC32" s="64"/>
      <c r="AD32" s="59"/>
      <c r="AE32" s="60"/>
      <c r="AF32" s="64"/>
      <c r="AG32" s="59"/>
      <c r="AH32" s="60"/>
      <c r="AI32" s="64"/>
      <c r="AJ32" s="59"/>
      <c r="AK32" s="60"/>
      <c r="AL32" s="64"/>
      <c r="AM32" s="59"/>
      <c r="AN32" s="60"/>
      <c r="AO32" s="64"/>
      <c r="AP32" s="59"/>
      <c r="AQ32" s="60"/>
      <c r="AR32" s="64"/>
      <c r="AS32" s="59"/>
      <c r="AT32" s="60"/>
      <c r="AU32" s="64"/>
      <c r="AV32" s="59"/>
      <c r="AW32" s="60"/>
      <c r="AX32" s="64"/>
      <c r="AY32" s="59"/>
      <c r="AZ32" s="60"/>
      <c r="BA32" s="64"/>
      <c r="BB32" s="59"/>
      <c r="BC32" s="60"/>
      <c r="BD32" s="64"/>
      <c r="BE32" s="59"/>
      <c r="BF32" s="60"/>
      <c r="BG32" s="64"/>
      <c r="BH32" s="59"/>
      <c r="BI32" s="60"/>
    </row>
    <row r="33" spans="1:67" x14ac:dyDescent="0.25">
      <c r="A33" s="11" t="s">
        <v>45</v>
      </c>
      <c r="B33" s="48">
        <v>25</v>
      </c>
      <c r="C33" s="49">
        <v>34806222</v>
      </c>
      <c r="D33" s="50">
        <v>45761017</v>
      </c>
      <c r="E33" s="51">
        <v>28</v>
      </c>
      <c r="F33" s="52">
        <v>41446368</v>
      </c>
      <c r="G33" s="53">
        <v>55905424</v>
      </c>
      <c r="H33" s="51">
        <v>29</v>
      </c>
      <c r="I33" s="52">
        <v>49891732</v>
      </c>
      <c r="J33" s="53">
        <v>76434588</v>
      </c>
      <c r="K33" s="54">
        <v>31</v>
      </c>
      <c r="L33" s="52">
        <v>56010357</v>
      </c>
      <c r="M33" s="53">
        <v>78868671</v>
      </c>
      <c r="N33" s="54">
        <v>36</v>
      </c>
      <c r="O33" s="52">
        <v>73564998</v>
      </c>
      <c r="P33" s="53">
        <v>92348538</v>
      </c>
      <c r="Q33" s="64"/>
      <c r="R33" s="59"/>
      <c r="S33" s="60"/>
      <c r="T33" s="64"/>
      <c r="U33" s="59"/>
      <c r="V33" s="60"/>
      <c r="W33" s="64"/>
      <c r="X33" s="59"/>
      <c r="Y33" s="60"/>
      <c r="Z33" s="64"/>
      <c r="AA33" s="59"/>
      <c r="AB33" s="60"/>
      <c r="AC33" s="64"/>
      <c r="AD33" s="59"/>
      <c r="AE33" s="60"/>
      <c r="AF33" s="64"/>
      <c r="AG33" s="59"/>
      <c r="AH33" s="60"/>
      <c r="AI33" s="64"/>
      <c r="AJ33" s="59"/>
      <c r="AK33" s="60"/>
      <c r="AL33" s="64"/>
      <c r="AM33" s="59"/>
      <c r="AN33" s="60"/>
      <c r="AO33" s="64"/>
      <c r="AP33" s="59"/>
      <c r="AQ33" s="60"/>
      <c r="AR33" s="64"/>
      <c r="AS33" s="59"/>
      <c r="AT33" s="60"/>
      <c r="AU33" s="64"/>
      <c r="AV33" s="59"/>
      <c r="AW33" s="60"/>
      <c r="AX33" s="64"/>
      <c r="AY33" s="59"/>
      <c r="AZ33" s="60"/>
      <c r="BA33" s="64"/>
      <c r="BB33" s="59"/>
      <c r="BC33" s="60"/>
      <c r="BD33" s="64"/>
      <c r="BE33" s="59"/>
      <c r="BF33" s="60"/>
      <c r="BG33" s="64"/>
      <c r="BH33" s="59"/>
      <c r="BI33" s="60"/>
    </row>
    <row r="34" spans="1:67" x14ac:dyDescent="0.25">
      <c r="A34" s="11" t="s">
        <v>46</v>
      </c>
      <c r="B34" s="48">
        <v>52</v>
      </c>
      <c r="C34" s="49">
        <v>48978109</v>
      </c>
      <c r="D34" s="50">
        <v>76650299</v>
      </c>
      <c r="E34" s="51">
        <v>49</v>
      </c>
      <c r="F34" s="52">
        <v>72275532</v>
      </c>
      <c r="G34" s="53">
        <v>96586719</v>
      </c>
      <c r="H34" s="51">
        <v>45</v>
      </c>
      <c r="I34" s="52">
        <v>60167337</v>
      </c>
      <c r="J34" s="53">
        <v>76650763</v>
      </c>
      <c r="K34" s="54">
        <v>41</v>
      </c>
      <c r="L34" s="52">
        <v>57964179</v>
      </c>
      <c r="M34" s="53">
        <v>76285322</v>
      </c>
      <c r="N34" s="54">
        <v>45</v>
      </c>
      <c r="O34" s="52">
        <v>67784541</v>
      </c>
      <c r="P34" s="53">
        <v>90260277</v>
      </c>
      <c r="Q34" s="64"/>
      <c r="R34" s="59"/>
      <c r="S34" s="60"/>
      <c r="T34" s="64"/>
      <c r="U34" s="59"/>
      <c r="V34" s="60"/>
      <c r="W34" s="64"/>
      <c r="X34" s="59"/>
      <c r="Y34" s="60"/>
      <c r="Z34" s="64"/>
      <c r="AA34" s="59"/>
      <c r="AB34" s="60"/>
      <c r="AC34" s="64"/>
      <c r="AD34" s="59"/>
      <c r="AE34" s="60"/>
      <c r="AF34" s="64"/>
      <c r="AG34" s="59"/>
      <c r="AH34" s="60"/>
      <c r="AI34" s="64"/>
      <c r="AJ34" s="59"/>
      <c r="AK34" s="60"/>
      <c r="AL34" s="64"/>
      <c r="AM34" s="59"/>
      <c r="AN34" s="60"/>
      <c r="AO34" s="64"/>
      <c r="AP34" s="59"/>
      <c r="AQ34" s="60"/>
      <c r="AR34" s="64"/>
      <c r="AS34" s="59"/>
      <c r="AT34" s="60"/>
      <c r="AU34" s="64"/>
      <c r="AV34" s="59"/>
      <c r="AW34" s="60"/>
      <c r="AX34" s="64"/>
      <c r="AY34" s="59"/>
      <c r="AZ34" s="60"/>
      <c r="BA34" s="64"/>
      <c r="BB34" s="59"/>
      <c r="BC34" s="60"/>
      <c r="BD34" s="64"/>
      <c r="BE34" s="59"/>
      <c r="BF34" s="60"/>
      <c r="BG34" s="64"/>
      <c r="BH34" s="59"/>
      <c r="BI34" s="60"/>
    </row>
    <row r="35" spans="1:67" x14ac:dyDescent="0.25">
      <c r="A35" s="11" t="s">
        <v>47</v>
      </c>
      <c r="B35" s="66">
        <v>440</v>
      </c>
      <c r="C35" s="67">
        <v>792366056</v>
      </c>
      <c r="D35" s="68">
        <v>975914083</v>
      </c>
      <c r="E35" s="69">
        <v>450</v>
      </c>
      <c r="F35" s="70">
        <v>852288328</v>
      </c>
      <c r="G35" s="71">
        <v>1096119968</v>
      </c>
      <c r="H35" s="72"/>
      <c r="I35" s="59"/>
      <c r="J35" s="60"/>
      <c r="K35" s="61"/>
      <c r="L35" s="62"/>
      <c r="M35" s="63"/>
      <c r="N35" s="61"/>
      <c r="O35" s="62"/>
      <c r="P35" s="63"/>
      <c r="Q35" s="64"/>
      <c r="R35" s="59"/>
      <c r="S35" s="60"/>
      <c r="T35" s="64"/>
      <c r="U35" s="59"/>
      <c r="V35" s="60"/>
      <c r="W35" s="64"/>
      <c r="X35" s="59"/>
      <c r="Y35" s="60"/>
      <c r="Z35" s="64"/>
      <c r="AA35" s="59"/>
      <c r="AB35" s="60"/>
      <c r="AC35" s="64"/>
      <c r="AD35" s="59"/>
      <c r="AE35" s="60"/>
      <c r="AF35" s="64"/>
      <c r="AG35" s="59"/>
      <c r="AH35" s="60"/>
      <c r="AI35" s="64"/>
      <c r="AJ35" s="59"/>
      <c r="AK35" s="60"/>
      <c r="AL35" s="64"/>
      <c r="AM35" s="59"/>
      <c r="AN35" s="60"/>
      <c r="AO35" s="64"/>
      <c r="AP35" s="59"/>
      <c r="AQ35" s="60"/>
      <c r="AR35" s="64"/>
      <c r="AS35" s="59"/>
      <c r="AT35" s="60"/>
      <c r="AU35" s="64"/>
      <c r="AV35" s="59"/>
      <c r="AW35" s="60"/>
      <c r="AX35" s="64"/>
      <c r="AY35" s="59"/>
      <c r="AZ35" s="60"/>
      <c r="BA35" s="64"/>
      <c r="BB35" s="59"/>
      <c r="BC35" s="60"/>
      <c r="BD35" s="64"/>
      <c r="BE35" s="59"/>
      <c r="BF35" s="60"/>
      <c r="BG35" s="64"/>
      <c r="BH35" s="59"/>
      <c r="BI35" s="60"/>
    </row>
    <row r="36" spans="1:67" x14ac:dyDescent="0.25">
      <c r="A36" s="11" t="s">
        <v>48</v>
      </c>
      <c r="B36" s="66">
        <v>195</v>
      </c>
      <c r="C36" s="67">
        <v>279750437</v>
      </c>
      <c r="D36" s="68">
        <v>371445503</v>
      </c>
      <c r="E36" s="69">
        <v>207</v>
      </c>
      <c r="F36" s="70">
        <v>308107239</v>
      </c>
      <c r="G36" s="71">
        <v>417252621</v>
      </c>
      <c r="H36" s="72"/>
      <c r="I36" s="59"/>
      <c r="J36" s="60"/>
      <c r="K36" s="61"/>
      <c r="L36" s="62"/>
      <c r="M36" s="63"/>
      <c r="N36" s="61"/>
      <c r="O36" s="62"/>
      <c r="P36" s="63"/>
      <c r="Q36" s="64"/>
      <c r="R36" s="59"/>
      <c r="S36" s="60"/>
      <c r="T36" s="64"/>
      <c r="U36" s="59"/>
      <c r="V36" s="60"/>
      <c r="W36" s="64"/>
      <c r="X36" s="59"/>
      <c r="Y36" s="60"/>
      <c r="Z36" s="64"/>
      <c r="AA36" s="59"/>
      <c r="AB36" s="60"/>
      <c r="AC36" s="64"/>
      <c r="AD36" s="59"/>
      <c r="AE36" s="60"/>
      <c r="AF36" s="64"/>
      <c r="AG36" s="59"/>
      <c r="AH36" s="60"/>
      <c r="AI36" s="64"/>
      <c r="AJ36" s="59"/>
      <c r="AK36" s="60"/>
      <c r="AL36" s="64"/>
      <c r="AM36" s="59"/>
      <c r="AN36" s="60"/>
      <c r="AO36" s="64"/>
      <c r="AP36" s="59"/>
      <c r="AQ36" s="60"/>
      <c r="AR36" s="64"/>
      <c r="AS36" s="59"/>
      <c r="AT36" s="60"/>
      <c r="AU36" s="64"/>
      <c r="AV36" s="59"/>
      <c r="AW36" s="60"/>
      <c r="AX36" s="64"/>
      <c r="AY36" s="59"/>
      <c r="AZ36" s="60"/>
      <c r="BA36" s="64"/>
      <c r="BB36" s="59"/>
      <c r="BC36" s="60"/>
      <c r="BD36" s="64"/>
      <c r="BE36" s="59"/>
      <c r="BF36" s="60"/>
      <c r="BG36" s="64"/>
      <c r="BH36" s="59"/>
      <c r="BI36" s="60"/>
    </row>
    <row r="37" spans="1:67" x14ac:dyDescent="0.25">
      <c r="A37" s="11" t="s">
        <v>49</v>
      </c>
      <c r="B37" s="48">
        <v>228</v>
      </c>
      <c r="C37" s="49">
        <v>264102745</v>
      </c>
      <c r="D37" s="50">
        <v>428928132</v>
      </c>
      <c r="E37" s="51">
        <v>220</v>
      </c>
      <c r="F37" s="52">
        <v>266332852</v>
      </c>
      <c r="G37" s="53">
        <v>408959298</v>
      </c>
      <c r="H37" s="51">
        <v>216</v>
      </c>
      <c r="I37" s="52">
        <v>276961948</v>
      </c>
      <c r="J37" s="53">
        <v>408381782</v>
      </c>
      <c r="K37" s="54">
        <v>208</v>
      </c>
      <c r="L37" s="52">
        <v>282001231</v>
      </c>
      <c r="M37" s="53">
        <v>435090732</v>
      </c>
      <c r="N37" s="54">
        <v>200</v>
      </c>
      <c r="O37" s="52">
        <v>284581009</v>
      </c>
      <c r="P37" s="53">
        <v>449682213</v>
      </c>
      <c r="Q37" s="54">
        <v>206</v>
      </c>
      <c r="R37" s="52">
        <v>342883142</v>
      </c>
      <c r="S37" s="53">
        <v>492070583</v>
      </c>
      <c r="T37" s="54">
        <v>196</v>
      </c>
      <c r="U37" s="52">
        <v>296905392</v>
      </c>
      <c r="V37" s="53">
        <v>473048859</v>
      </c>
      <c r="W37" s="54">
        <v>179</v>
      </c>
      <c r="X37" s="52">
        <v>340686701</v>
      </c>
      <c r="Y37" s="53">
        <v>531822324</v>
      </c>
      <c r="Z37" s="54">
        <v>190</v>
      </c>
      <c r="AA37" s="52">
        <v>353963060</v>
      </c>
      <c r="AB37" s="53">
        <v>604110016</v>
      </c>
      <c r="AC37" s="54">
        <v>187</v>
      </c>
      <c r="AD37" s="52">
        <v>357619409</v>
      </c>
      <c r="AE37" s="53">
        <v>524919209</v>
      </c>
      <c r="AF37" s="54">
        <v>176</v>
      </c>
      <c r="AG37" s="52">
        <v>358365241</v>
      </c>
      <c r="AH37" s="53">
        <v>550208737</v>
      </c>
      <c r="AI37" s="54">
        <v>175</v>
      </c>
      <c r="AJ37" s="52">
        <v>369353241</v>
      </c>
      <c r="AK37" s="53">
        <v>577189450</v>
      </c>
      <c r="AL37" s="54">
        <v>179</v>
      </c>
      <c r="AM37" s="52">
        <v>438803013</v>
      </c>
      <c r="AN37" s="53">
        <v>626449148</v>
      </c>
      <c r="AO37" s="54">
        <v>178</v>
      </c>
      <c r="AP37" s="52">
        <v>472877126</v>
      </c>
      <c r="AQ37" s="53">
        <v>664730398</v>
      </c>
      <c r="AR37" s="54">
        <v>180</v>
      </c>
      <c r="AS37" s="52">
        <v>514466032</v>
      </c>
      <c r="AT37" s="53">
        <v>707367943</v>
      </c>
      <c r="AU37" s="54">
        <v>172</v>
      </c>
      <c r="AV37" s="52">
        <v>518896157</v>
      </c>
      <c r="AW37" s="53">
        <v>763858615</v>
      </c>
      <c r="AX37" s="54">
        <v>176</v>
      </c>
      <c r="AY37" s="52">
        <v>546041587</v>
      </c>
      <c r="AZ37" s="53">
        <v>780073350</v>
      </c>
      <c r="BA37" s="64"/>
      <c r="BB37" s="59"/>
      <c r="BC37" s="60"/>
      <c r="BD37" s="64"/>
      <c r="BE37" s="59"/>
      <c r="BF37" s="60"/>
      <c r="BG37" s="64"/>
      <c r="BH37" s="59"/>
      <c r="BI37" s="60"/>
    </row>
    <row r="38" spans="1:67" x14ac:dyDescent="0.25">
      <c r="A38" s="11" t="s">
        <v>50</v>
      </c>
      <c r="B38" s="48">
        <v>407</v>
      </c>
      <c r="C38" s="49">
        <v>584055704</v>
      </c>
      <c r="D38" s="50">
        <v>900577875</v>
      </c>
      <c r="E38" s="51">
        <v>402</v>
      </c>
      <c r="F38" s="52">
        <v>624605895</v>
      </c>
      <c r="G38" s="53">
        <v>812717632</v>
      </c>
      <c r="H38" s="51">
        <v>395</v>
      </c>
      <c r="I38" s="52">
        <v>653028817</v>
      </c>
      <c r="J38" s="53">
        <v>840761012</v>
      </c>
      <c r="K38" s="54">
        <v>390</v>
      </c>
      <c r="L38" s="52">
        <v>679081117</v>
      </c>
      <c r="M38" s="53">
        <v>923625002</v>
      </c>
      <c r="N38" s="54">
        <v>379</v>
      </c>
      <c r="O38" s="52">
        <v>727460709</v>
      </c>
      <c r="P38" s="53">
        <v>918773195</v>
      </c>
      <c r="Q38" s="54">
        <v>400</v>
      </c>
      <c r="R38" s="52">
        <v>796057798</v>
      </c>
      <c r="S38" s="53">
        <v>1124997533</v>
      </c>
      <c r="T38" s="54">
        <v>405</v>
      </c>
      <c r="U38" s="52">
        <v>892472152</v>
      </c>
      <c r="V38" s="53">
        <v>1252521407</v>
      </c>
      <c r="W38" s="54">
        <v>395</v>
      </c>
      <c r="X38" s="52">
        <v>969749018</v>
      </c>
      <c r="Y38" s="53">
        <v>1321422121</v>
      </c>
      <c r="Z38" s="54">
        <v>374</v>
      </c>
      <c r="AA38" s="52">
        <v>886952111</v>
      </c>
      <c r="AB38" s="53">
        <v>1256341769</v>
      </c>
      <c r="AC38" s="54">
        <v>368</v>
      </c>
      <c r="AD38" s="52">
        <v>936943652</v>
      </c>
      <c r="AE38" s="53">
        <v>1267687333</v>
      </c>
      <c r="AF38" s="54">
        <v>371</v>
      </c>
      <c r="AG38" s="52">
        <v>1051034285</v>
      </c>
      <c r="AH38" s="53">
        <v>1425203254</v>
      </c>
      <c r="AI38" s="54">
        <v>353</v>
      </c>
      <c r="AJ38" s="52">
        <v>1036184485</v>
      </c>
      <c r="AK38" s="53">
        <v>1400416996</v>
      </c>
      <c r="AL38" s="54">
        <v>366</v>
      </c>
      <c r="AM38" s="52">
        <v>1149441147</v>
      </c>
      <c r="AN38" s="53">
        <v>1505594791</v>
      </c>
      <c r="AO38" s="54">
        <v>331</v>
      </c>
      <c r="AP38" s="52">
        <v>1084890765</v>
      </c>
      <c r="AQ38" s="53">
        <v>1566333890</v>
      </c>
      <c r="AR38" s="54">
        <v>352</v>
      </c>
      <c r="AS38" s="52">
        <v>1189895447</v>
      </c>
      <c r="AT38" s="53">
        <v>1590223124</v>
      </c>
      <c r="AU38" s="54">
        <v>370</v>
      </c>
      <c r="AV38" s="52">
        <v>1231520976</v>
      </c>
      <c r="AW38" s="53">
        <v>1699567819</v>
      </c>
      <c r="AX38" s="54">
        <v>390</v>
      </c>
      <c r="AY38" s="52">
        <v>1361283342</v>
      </c>
      <c r="AZ38" s="53">
        <v>1950651014</v>
      </c>
      <c r="BA38" s="54">
        <v>394</v>
      </c>
      <c r="BB38" s="52">
        <v>1547077789</v>
      </c>
      <c r="BC38" s="53">
        <v>2072034650</v>
      </c>
      <c r="BD38" s="54">
        <v>415</v>
      </c>
      <c r="BE38" s="52">
        <v>1720325402</v>
      </c>
      <c r="BF38" s="53">
        <v>2314515908</v>
      </c>
      <c r="BG38" s="64"/>
      <c r="BH38" s="59"/>
      <c r="BI38" s="60"/>
    </row>
    <row r="39" spans="1:67" x14ac:dyDescent="0.25">
      <c r="A39" s="11" t="s">
        <v>51</v>
      </c>
      <c r="B39" s="73">
        <v>1567</v>
      </c>
      <c r="C39" s="74">
        <v>2353081441</v>
      </c>
      <c r="D39" s="75">
        <v>3120278912</v>
      </c>
      <c r="E39" s="51">
        <v>1586</v>
      </c>
      <c r="F39" s="52">
        <v>2575725550</v>
      </c>
      <c r="G39" s="53">
        <v>3240286459</v>
      </c>
      <c r="H39" s="51">
        <v>1653</v>
      </c>
      <c r="I39" s="52">
        <v>2928662362</v>
      </c>
      <c r="J39" s="53">
        <v>3693278399</v>
      </c>
      <c r="K39" s="61"/>
      <c r="L39" s="62"/>
      <c r="M39" s="63"/>
      <c r="N39" s="61"/>
      <c r="O39" s="62"/>
      <c r="P39" s="63"/>
      <c r="Q39" s="64"/>
      <c r="R39" s="59"/>
      <c r="S39" s="60"/>
      <c r="T39" s="64"/>
      <c r="U39" s="59"/>
      <c r="V39" s="60"/>
      <c r="W39" s="64"/>
      <c r="X39" s="59"/>
      <c r="Y39" s="60"/>
      <c r="Z39" s="64"/>
      <c r="AA39" s="59"/>
      <c r="AB39" s="60"/>
      <c r="AC39" s="64"/>
      <c r="AD39" s="59"/>
      <c r="AE39" s="60"/>
      <c r="AF39" s="64"/>
      <c r="AG39" s="59"/>
      <c r="AH39" s="60"/>
      <c r="AI39" s="64"/>
      <c r="AJ39" s="59"/>
      <c r="AK39" s="60"/>
      <c r="AL39" s="64"/>
      <c r="AM39" s="59"/>
      <c r="AN39" s="60"/>
      <c r="AO39" s="64"/>
      <c r="AP39" s="59"/>
      <c r="AQ39" s="60"/>
      <c r="AR39" s="64"/>
      <c r="AS39" s="59"/>
      <c r="AT39" s="60"/>
      <c r="AU39" s="64"/>
      <c r="AV39" s="59"/>
      <c r="AW39" s="60"/>
      <c r="AX39" s="64"/>
      <c r="AY39" s="59"/>
      <c r="AZ39" s="60"/>
      <c r="BA39" s="64"/>
      <c r="BB39" s="59"/>
      <c r="BC39" s="60"/>
      <c r="BD39" s="64"/>
      <c r="BE39" s="59"/>
      <c r="BF39" s="60"/>
      <c r="BG39" s="64"/>
      <c r="BH39" s="59"/>
      <c r="BI39" s="60"/>
    </row>
    <row r="40" spans="1:67" x14ac:dyDescent="0.25">
      <c r="A40" s="11" t="s">
        <v>52</v>
      </c>
      <c r="B40" s="76"/>
      <c r="C40" s="77"/>
      <c r="D40" s="78"/>
      <c r="E40" s="61"/>
      <c r="F40" s="62"/>
      <c r="G40" s="63"/>
      <c r="H40" s="79">
        <v>677</v>
      </c>
      <c r="I40" s="80">
        <v>1286863045</v>
      </c>
      <c r="J40" s="81">
        <v>1638150881</v>
      </c>
      <c r="K40" s="82">
        <v>688</v>
      </c>
      <c r="L40" s="80">
        <v>1349357517</v>
      </c>
      <c r="M40" s="81">
        <v>1742744152</v>
      </c>
      <c r="N40" s="82">
        <v>683</v>
      </c>
      <c r="O40" s="80">
        <v>1459249831</v>
      </c>
      <c r="P40" s="81">
        <v>1833374236</v>
      </c>
      <c r="Q40" s="64"/>
      <c r="R40" s="59"/>
      <c r="S40" s="60"/>
      <c r="T40" s="64"/>
      <c r="U40" s="59"/>
      <c r="V40" s="60"/>
      <c r="W40" s="64"/>
      <c r="X40" s="59"/>
      <c r="Y40" s="60"/>
      <c r="Z40" s="64"/>
      <c r="AA40" s="59"/>
      <c r="AB40" s="60"/>
      <c r="AC40" s="64"/>
      <c r="AD40" s="59"/>
      <c r="AE40" s="60"/>
      <c r="AF40" s="64"/>
      <c r="AG40" s="59"/>
      <c r="AH40" s="60"/>
      <c r="AI40" s="64"/>
      <c r="AJ40" s="59"/>
      <c r="AK40" s="60"/>
      <c r="AL40" s="64"/>
      <c r="AM40" s="59"/>
      <c r="AN40" s="60"/>
      <c r="AO40" s="64"/>
      <c r="AP40" s="59"/>
      <c r="AQ40" s="60"/>
      <c r="AR40" s="64"/>
      <c r="AS40" s="59"/>
      <c r="AT40" s="60"/>
      <c r="AU40" s="64"/>
      <c r="AV40" s="59"/>
      <c r="AW40" s="60"/>
      <c r="AX40" s="64"/>
      <c r="AY40" s="59"/>
      <c r="AZ40" s="60"/>
      <c r="BA40" s="64"/>
      <c r="BB40" s="59"/>
      <c r="BC40" s="60"/>
      <c r="BD40" s="64"/>
      <c r="BE40" s="59"/>
      <c r="BF40" s="60"/>
      <c r="BG40" s="64"/>
      <c r="BH40" s="59"/>
      <c r="BI40" s="60"/>
    </row>
    <row r="41" spans="1:67" x14ac:dyDescent="0.25">
      <c r="A41" s="11" t="s">
        <v>53</v>
      </c>
      <c r="B41" s="83"/>
      <c r="C41" s="84"/>
      <c r="D41" s="85"/>
      <c r="E41" s="61"/>
      <c r="F41" s="62"/>
      <c r="G41" s="63"/>
      <c r="H41" s="72"/>
      <c r="I41" s="86"/>
      <c r="J41" s="87"/>
      <c r="K41" s="82">
        <v>3775</v>
      </c>
      <c r="L41" s="80">
        <v>5806384229</v>
      </c>
      <c r="M41" s="81">
        <v>9402893619</v>
      </c>
      <c r="N41" s="82">
        <v>3854</v>
      </c>
      <c r="O41" s="80">
        <v>8236803339</v>
      </c>
      <c r="P41" s="81">
        <v>10088272512</v>
      </c>
      <c r="Q41" s="82">
        <v>4428</v>
      </c>
      <c r="R41" s="80">
        <v>10477506350</v>
      </c>
      <c r="S41" s="81">
        <v>12866935249</v>
      </c>
      <c r="T41" s="82">
        <v>4532</v>
      </c>
      <c r="U41" s="80">
        <v>10510395168</v>
      </c>
      <c r="V41" s="81">
        <v>14278425730</v>
      </c>
      <c r="W41" s="82">
        <v>3403</v>
      </c>
      <c r="X41" s="80">
        <v>8640180992</v>
      </c>
      <c r="Y41" s="81">
        <v>11822542333</v>
      </c>
      <c r="Z41" s="82">
        <v>2876</v>
      </c>
      <c r="AA41" s="80">
        <v>7244081601</v>
      </c>
      <c r="AB41" s="81">
        <v>10716646381</v>
      </c>
      <c r="AC41" s="82">
        <v>2701</v>
      </c>
      <c r="AD41" s="80">
        <v>7320003998</v>
      </c>
      <c r="AE41" s="81">
        <v>9614488381</v>
      </c>
      <c r="AF41" s="82">
        <v>2707</v>
      </c>
      <c r="AG41" s="80">
        <v>7704167542</v>
      </c>
      <c r="AH41" s="81">
        <v>10529542386</v>
      </c>
      <c r="AI41" s="82">
        <v>2750</v>
      </c>
      <c r="AJ41" s="80">
        <v>8472261807</v>
      </c>
      <c r="AK41" s="81">
        <v>11039800972</v>
      </c>
      <c r="AL41" s="82">
        <v>2745</v>
      </c>
      <c r="AM41" s="80">
        <v>9003440056</v>
      </c>
      <c r="AN41" s="81">
        <v>11795817482</v>
      </c>
      <c r="AO41" s="82">
        <v>2762</v>
      </c>
      <c r="AP41" s="80">
        <v>9374686824</v>
      </c>
      <c r="AQ41" s="81">
        <v>12599053529</v>
      </c>
      <c r="AR41" s="82">
        <v>2786</v>
      </c>
      <c r="AS41" s="80">
        <v>10278582041</v>
      </c>
      <c r="AT41" s="81">
        <v>13083553270</v>
      </c>
      <c r="AU41" s="82">
        <v>2870</v>
      </c>
      <c r="AV41" s="80">
        <v>10770387076</v>
      </c>
      <c r="AW41" s="81">
        <v>14520409048</v>
      </c>
      <c r="AX41" s="82">
        <v>2957</v>
      </c>
      <c r="AY41" s="80">
        <v>11346410209</v>
      </c>
      <c r="AZ41" s="81">
        <v>15702616558</v>
      </c>
      <c r="BA41" s="82">
        <v>3015</v>
      </c>
      <c r="BB41" s="80">
        <v>12134864780</v>
      </c>
      <c r="BC41" s="81">
        <v>16404029343</v>
      </c>
      <c r="BD41" s="82">
        <v>3054</v>
      </c>
      <c r="BE41" s="80">
        <v>12871979743</v>
      </c>
      <c r="BF41" s="81">
        <v>17548126226</v>
      </c>
      <c r="BG41" s="64"/>
      <c r="BH41" s="59"/>
      <c r="BI41" s="60"/>
    </row>
    <row r="42" spans="1:67" x14ac:dyDescent="0.25">
      <c r="A42" s="11" t="s">
        <v>54</v>
      </c>
      <c r="B42" s="88">
        <v>1728</v>
      </c>
      <c r="C42" s="89">
        <v>2915817307</v>
      </c>
      <c r="D42" s="90">
        <v>3676934062</v>
      </c>
      <c r="E42" s="91">
        <v>1732</v>
      </c>
      <c r="F42" s="92">
        <v>3128415050</v>
      </c>
      <c r="G42" s="93">
        <v>5748354528</v>
      </c>
      <c r="H42" s="91">
        <v>1713</v>
      </c>
      <c r="I42" s="92">
        <v>3150447129</v>
      </c>
      <c r="J42" s="93">
        <v>5153347744</v>
      </c>
      <c r="K42" s="94">
        <v>1693</v>
      </c>
      <c r="L42" s="92">
        <v>3082580276</v>
      </c>
      <c r="M42" s="93">
        <v>4315901777</v>
      </c>
      <c r="N42" s="94">
        <v>1707</v>
      </c>
      <c r="O42" s="92">
        <v>3311571444</v>
      </c>
      <c r="P42" s="93">
        <v>4629665594</v>
      </c>
      <c r="Q42" s="94">
        <v>1721</v>
      </c>
      <c r="R42" s="92">
        <v>3604345902</v>
      </c>
      <c r="S42" s="93">
        <v>6050030056</v>
      </c>
      <c r="T42" s="94">
        <v>1735</v>
      </c>
      <c r="U42" s="92">
        <v>3999311096</v>
      </c>
      <c r="V42" s="93">
        <v>6128387140</v>
      </c>
      <c r="W42" s="94">
        <v>1764</v>
      </c>
      <c r="X42" s="92">
        <v>4472232784</v>
      </c>
      <c r="Y42" s="93">
        <v>6864080669</v>
      </c>
      <c r="Z42" s="94">
        <v>1722</v>
      </c>
      <c r="AA42" s="92">
        <v>4688917471</v>
      </c>
      <c r="AB42" s="93">
        <v>6829772255</v>
      </c>
      <c r="AC42" s="94">
        <v>1765</v>
      </c>
      <c r="AD42" s="92">
        <v>4893530519</v>
      </c>
      <c r="AE42" s="93">
        <v>6511152929</v>
      </c>
      <c r="AF42" s="94">
        <v>1835</v>
      </c>
      <c r="AG42" s="92">
        <v>5291915023</v>
      </c>
      <c r="AH42" s="93">
        <v>7051467722</v>
      </c>
      <c r="AI42" s="94">
        <v>1854</v>
      </c>
      <c r="AJ42" s="92">
        <v>6063850773</v>
      </c>
      <c r="AK42" s="93">
        <v>8114044873</v>
      </c>
      <c r="AL42" s="94">
        <v>1892</v>
      </c>
      <c r="AM42" s="92">
        <v>6349571557</v>
      </c>
      <c r="AN42" s="93">
        <v>8682881874</v>
      </c>
      <c r="AO42" s="94">
        <v>1908</v>
      </c>
      <c r="AP42" s="92">
        <v>6539087483</v>
      </c>
      <c r="AQ42" s="93">
        <v>8818978976</v>
      </c>
      <c r="AR42" s="95"/>
      <c r="AS42" s="96"/>
      <c r="AT42" s="97"/>
      <c r="AU42" s="95"/>
      <c r="AV42" s="96"/>
      <c r="AW42" s="97"/>
      <c r="AX42" s="95"/>
      <c r="AY42" s="96"/>
      <c r="AZ42" s="97"/>
      <c r="BA42" s="95"/>
      <c r="BB42" s="96"/>
      <c r="BC42" s="97"/>
      <c r="BD42" s="95"/>
      <c r="BE42" s="96"/>
      <c r="BF42" s="97"/>
      <c r="BG42" s="95"/>
      <c r="BH42" s="96"/>
      <c r="BI42" s="97"/>
    </row>
    <row r="43" spans="1:67" x14ac:dyDescent="0.25">
      <c r="B43" s="98"/>
      <c r="C43" s="99"/>
      <c r="D43" s="100"/>
      <c r="E43" s="98"/>
      <c r="F43" s="99"/>
      <c r="G43" s="100"/>
      <c r="H43" s="98"/>
      <c r="I43" s="99"/>
      <c r="J43" s="99"/>
      <c r="K43" s="98"/>
      <c r="L43" s="99"/>
      <c r="M43" s="100"/>
      <c r="N43" s="98"/>
      <c r="O43" s="99"/>
      <c r="P43" s="100"/>
      <c r="Q43" s="98"/>
      <c r="R43" s="99"/>
      <c r="S43" s="100"/>
      <c r="T43" s="98"/>
      <c r="U43" s="99"/>
      <c r="V43" s="100"/>
      <c r="W43" s="98"/>
      <c r="X43" s="99"/>
      <c r="Y43" s="100"/>
      <c r="Z43" s="98"/>
      <c r="AA43" s="99"/>
      <c r="AB43" s="100"/>
      <c r="AC43" s="98"/>
      <c r="AD43" s="99"/>
      <c r="AE43" s="100"/>
      <c r="AF43" s="98"/>
      <c r="AG43" s="99"/>
      <c r="AH43" s="100"/>
      <c r="AI43" s="98"/>
      <c r="AJ43" s="99"/>
      <c r="AK43" s="100"/>
      <c r="AL43" s="98"/>
      <c r="AM43" s="99"/>
      <c r="AN43" s="100"/>
      <c r="AO43" s="98"/>
      <c r="AP43" s="99"/>
      <c r="AQ43" s="100"/>
      <c r="AR43" s="98"/>
      <c r="AS43" s="99"/>
      <c r="AT43" s="100"/>
      <c r="AU43" s="98"/>
      <c r="AV43" s="99"/>
      <c r="AW43" s="100"/>
      <c r="AX43" s="98"/>
      <c r="AY43" s="99"/>
      <c r="AZ43" s="100"/>
      <c r="BA43" s="98"/>
      <c r="BB43" s="99"/>
      <c r="BC43" s="100"/>
      <c r="BD43" s="98"/>
      <c r="BE43" s="99"/>
      <c r="BF43" s="100"/>
      <c r="BG43" s="98"/>
      <c r="BH43" s="99"/>
      <c r="BI43" s="100"/>
    </row>
    <row r="44" spans="1:67" x14ac:dyDescent="0.25">
      <c r="A44" s="101" t="s">
        <v>2</v>
      </c>
      <c r="B44" s="102">
        <f t="shared" ref="B44:BI44" si="4">SUM(B24:B43)</f>
        <v>9134</v>
      </c>
      <c r="C44" s="103">
        <f t="shared" si="4"/>
        <v>14823407151</v>
      </c>
      <c r="D44" s="104">
        <f t="shared" si="4"/>
        <v>19450598710</v>
      </c>
      <c r="E44" s="102">
        <f t="shared" si="4"/>
        <v>9125</v>
      </c>
      <c r="F44" s="103">
        <f t="shared" si="4"/>
        <v>16091606595</v>
      </c>
      <c r="G44" s="104">
        <f t="shared" si="4"/>
        <v>22175410792</v>
      </c>
      <c r="H44" s="102">
        <f t="shared" si="4"/>
        <v>10045</v>
      </c>
      <c r="I44" s="103">
        <f t="shared" si="4"/>
        <v>16868391672</v>
      </c>
      <c r="J44" s="105">
        <f t="shared" si="4"/>
        <v>23547751157</v>
      </c>
      <c r="K44" s="102">
        <f t="shared" si="4"/>
        <v>11277</v>
      </c>
      <c r="L44" s="103">
        <f t="shared" si="4"/>
        <v>20287569200</v>
      </c>
      <c r="M44" s="104">
        <f t="shared" si="4"/>
        <v>28554331153</v>
      </c>
      <c r="N44" s="102">
        <f t="shared" si="4"/>
        <v>12227</v>
      </c>
      <c r="O44" s="103">
        <f t="shared" si="4"/>
        <v>25083656446</v>
      </c>
      <c r="P44" s="104">
        <f t="shared" si="4"/>
        <v>32856740044</v>
      </c>
      <c r="Q44" s="102">
        <f t="shared" si="4"/>
        <v>14207</v>
      </c>
      <c r="R44" s="103">
        <f t="shared" si="4"/>
        <v>35091624678</v>
      </c>
      <c r="S44" s="104">
        <f t="shared" si="4"/>
        <v>44909108547</v>
      </c>
      <c r="T44" s="102">
        <f t="shared" si="4"/>
        <v>14745</v>
      </c>
      <c r="U44" s="103">
        <f t="shared" si="4"/>
        <v>30963022136</v>
      </c>
      <c r="V44" s="104">
        <f t="shared" si="4"/>
        <v>52825987996</v>
      </c>
      <c r="W44" s="102">
        <f t="shared" si="4"/>
        <v>11698</v>
      </c>
      <c r="X44" s="103">
        <f t="shared" si="4"/>
        <v>31733546138</v>
      </c>
      <c r="Y44" s="104">
        <f t="shared" si="4"/>
        <v>44206609803</v>
      </c>
      <c r="Z44" s="102">
        <f t="shared" si="4"/>
        <v>10480</v>
      </c>
      <c r="AA44" s="103">
        <f t="shared" si="4"/>
        <v>28553717692</v>
      </c>
      <c r="AB44" s="104">
        <f t="shared" si="4"/>
        <v>40750772380</v>
      </c>
      <c r="AC44" s="102">
        <f t="shared" si="4"/>
        <v>10048</v>
      </c>
      <c r="AD44" s="103">
        <f t="shared" si="4"/>
        <v>29585513541</v>
      </c>
      <c r="AE44" s="104">
        <f t="shared" si="4"/>
        <v>38703143219</v>
      </c>
      <c r="AF44" s="102">
        <f t="shared" si="4"/>
        <v>10148</v>
      </c>
      <c r="AG44" s="103">
        <f t="shared" si="4"/>
        <v>32199606127</v>
      </c>
      <c r="AH44" s="104">
        <f t="shared" si="4"/>
        <v>42366715364</v>
      </c>
      <c r="AI44" s="102">
        <f t="shared" si="4"/>
        <v>10255</v>
      </c>
      <c r="AJ44" s="103">
        <f t="shared" si="4"/>
        <v>34754334008</v>
      </c>
      <c r="AK44" s="104">
        <f t="shared" si="4"/>
        <v>45031511641</v>
      </c>
      <c r="AL44" s="102">
        <f t="shared" si="4"/>
        <v>10316</v>
      </c>
      <c r="AM44" s="103">
        <f t="shared" si="4"/>
        <v>36738703532</v>
      </c>
      <c r="AN44" s="104">
        <f t="shared" si="4"/>
        <v>47897955193</v>
      </c>
      <c r="AO44" s="102">
        <f t="shared" si="4"/>
        <v>10397</v>
      </c>
      <c r="AP44" s="103">
        <f t="shared" si="4"/>
        <v>38225337084</v>
      </c>
      <c r="AQ44" s="104">
        <f t="shared" si="4"/>
        <v>51610435271</v>
      </c>
      <c r="AR44" s="102">
        <f t="shared" si="4"/>
        <v>8524</v>
      </c>
      <c r="AS44" s="103">
        <f t="shared" si="4"/>
        <v>34564194199</v>
      </c>
      <c r="AT44" s="104">
        <f t="shared" si="4"/>
        <v>43536960725</v>
      </c>
      <c r="AU44" s="102">
        <f t="shared" si="4"/>
        <v>8716</v>
      </c>
      <c r="AV44" s="103">
        <f t="shared" si="4"/>
        <v>35764687060</v>
      </c>
      <c r="AW44" s="104">
        <f t="shared" si="4"/>
        <v>46300876894</v>
      </c>
      <c r="AX44" s="102">
        <f t="shared" si="4"/>
        <v>8909</v>
      </c>
      <c r="AY44" s="103">
        <f t="shared" si="4"/>
        <v>37006379291</v>
      </c>
      <c r="AZ44" s="104">
        <f t="shared" si="4"/>
        <v>49884268992</v>
      </c>
      <c r="BA44" s="102">
        <f t="shared" si="4"/>
        <v>9099</v>
      </c>
      <c r="BB44" s="103">
        <f t="shared" si="4"/>
        <v>40002268044</v>
      </c>
      <c r="BC44" s="104">
        <f t="shared" si="4"/>
        <v>52660128878</v>
      </c>
      <c r="BD44" s="102">
        <f t="shared" si="4"/>
        <v>9231</v>
      </c>
      <c r="BE44" s="103">
        <f t="shared" si="4"/>
        <v>41175311180</v>
      </c>
      <c r="BF44" s="104">
        <f t="shared" si="4"/>
        <v>55329505080</v>
      </c>
      <c r="BG44" s="102">
        <f t="shared" si="4"/>
        <v>9194</v>
      </c>
      <c r="BH44" s="103">
        <f t="shared" si="4"/>
        <v>42390126056</v>
      </c>
      <c r="BI44" s="104">
        <f t="shared" si="4"/>
        <v>58481401258</v>
      </c>
      <c r="BJ44" s="17">
        <f t="shared" ref="BJ44:BO44" si="5">SUM(BJ29:BJ43)</f>
        <v>0</v>
      </c>
      <c r="BK44" s="17">
        <f t="shared" si="5"/>
        <v>0</v>
      </c>
      <c r="BL44" s="17">
        <f t="shared" si="5"/>
        <v>0</v>
      </c>
      <c r="BM44" s="17">
        <f t="shared" si="5"/>
        <v>0</v>
      </c>
      <c r="BN44" s="17">
        <f t="shared" si="5"/>
        <v>0</v>
      </c>
      <c r="BO44" s="17">
        <f t="shared" si="5"/>
        <v>0</v>
      </c>
    </row>
    <row r="45" spans="1:67" s="17" customFormat="1" ht="15.75" thickBot="1" x14ac:dyDescent="0.3">
      <c r="A45" s="106" t="s">
        <v>4</v>
      </c>
      <c r="B45" s="107">
        <v>224914</v>
      </c>
      <c r="C45" s="108">
        <v>380662311055</v>
      </c>
      <c r="D45" s="109">
        <v>516038856916</v>
      </c>
      <c r="E45" s="107">
        <v>226475</v>
      </c>
      <c r="F45" s="108">
        <v>403218569539</v>
      </c>
      <c r="G45" s="109">
        <v>552966715116</v>
      </c>
      <c r="H45" s="107">
        <v>229667</v>
      </c>
      <c r="I45" s="108">
        <v>424615641776</v>
      </c>
      <c r="J45" s="110">
        <v>596731675897</v>
      </c>
      <c r="K45" s="107">
        <v>234463</v>
      </c>
      <c r="L45" s="108">
        <v>453580979226</v>
      </c>
      <c r="M45" s="109">
        <v>656689602837</v>
      </c>
      <c r="N45" s="107">
        <v>241344</v>
      </c>
      <c r="O45" s="108">
        <v>513841553314</v>
      </c>
      <c r="P45" s="109">
        <v>768557938620</v>
      </c>
      <c r="Q45" s="107">
        <v>253911</v>
      </c>
      <c r="R45" s="108">
        <v>591160682326</v>
      </c>
      <c r="S45" s="109">
        <v>902118350479</v>
      </c>
      <c r="T45" s="107">
        <v>264767</v>
      </c>
      <c r="U45" s="108">
        <v>670361706043</v>
      </c>
      <c r="V45" s="109">
        <v>1101337626080</v>
      </c>
      <c r="W45" s="107">
        <v>267494</v>
      </c>
      <c r="X45" s="108">
        <v>726606336154</v>
      </c>
      <c r="Y45" s="109">
        <v>1110809985393</v>
      </c>
      <c r="Z45" s="107">
        <v>261436</v>
      </c>
      <c r="AA45" s="108">
        <v>675554127111</v>
      </c>
      <c r="AB45" s="109">
        <v>1058393585482</v>
      </c>
      <c r="AC45" s="107">
        <v>260764</v>
      </c>
      <c r="AD45" s="108">
        <v>689227964909</v>
      </c>
      <c r="AE45" s="109">
        <v>983099682240</v>
      </c>
      <c r="AF45" s="107">
        <v>261770</v>
      </c>
      <c r="AG45" s="108">
        <v>740841578954</v>
      </c>
      <c r="AH45" s="109">
        <v>1049658169170</v>
      </c>
      <c r="AI45" s="107">
        <v>264193</v>
      </c>
      <c r="AJ45" s="108">
        <v>800342013881</v>
      </c>
      <c r="AK45" s="109">
        <v>1115318424864</v>
      </c>
      <c r="AL45" s="107">
        <v>268451</v>
      </c>
      <c r="AM45" s="108">
        <v>863567947096</v>
      </c>
      <c r="AN45" s="109">
        <v>1199131506002</v>
      </c>
      <c r="AO45" s="107">
        <v>271807</v>
      </c>
      <c r="AP45" s="108">
        <v>925603912010</v>
      </c>
      <c r="AQ45" s="109">
        <v>1297672566087</v>
      </c>
      <c r="AR45" s="107">
        <v>277606</v>
      </c>
      <c r="AS45" s="108">
        <v>1022574986228</v>
      </c>
      <c r="AT45" s="109">
        <v>1404429429505</v>
      </c>
      <c r="AU45" s="107">
        <v>286728</v>
      </c>
      <c r="AV45" s="108">
        <v>1137397929628</v>
      </c>
      <c r="AW45" s="109">
        <v>1577865746103</v>
      </c>
      <c r="AX45" s="107">
        <v>297676</v>
      </c>
      <c r="AY45" s="108">
        <v>1236666495522</v>
      </c>
      <c r="AZ45" s="109">
        <v>1755408906682</v>
      </c>
      <c r="BA45" s="107">
        <v>307699</v>
      </c>
      <c r="BB45" s="108">
        <v>1329657549441</v>
      </c>
      <c r="BC45" s="109">
        <v>1864148968338</v>
      </c>
      <c r="BD45" s="107">
        <v>313338</v>
      </c>
      <c r="BE45" s="108">
        <v>1388711470594</v>
      </c>
      <c r="BF45" s="109">
        <v>1961673108656</v>
      </c>
      <c r="BG45" s="107">
        <v>312513</v>
      </c>
      <c r="BH45" s="108">
        <v>1377728168324</v>
      </c>
      <c r="BI45" s="109">
        <v>2043022304074</v>
      </c>
    </row>
    <row r="46" spans="1:67" ht="15.75" thickBot="1" x14ac:dyDescent="0.3">
      <c r="B46" s="25"/>
      <c r="C46" s="25"/>
      <c r="D46" s="25"/>
    </row>
    <row r="47" spans="1:67" x14ac:dyDescent="0.25">
      <c r="B47" s="127" t="str">
        <f t="shared" ref="B47" si="6">"Karlar"&amp; " " &amp;B22</f>
        <v>Karlar 2001</v>
      </c>
      <c r="C47" s="128"/>
      <c r="D47" s="129"/>
      <c r="E47" s="127" t="str">
        <f t="shared" ref="E47" si="7">"Karlar"&amp; " " &amp;E22</f>
        <v>Karlar 2002</v>
      </c>
      <c r="F47" s="128"/>
      <c r="G47" s="129"/>
      <c r="H47" s="127" t="str">
        <f t="shared" ref="H47" si="8">"Karlar"&amp; " " &amp;H22</f>
        <v>Karlar 2003</v>
      </c>
      <c r="I47" s="128"/>
      <c r="J47" s="129"/>
      <c r="K47" s="127" t="str">
        <f t="shared" ref="K47" si="9">"Karlar"&amp; " " &amp;K22</f>
        <v>Karlar 2004</v>
      </c>
      <c r="L47" s="128"/>
      <c r="M47" s="129"/>
      <c r="N47" s="127" t="str">
        <f t="shared" ref="N47" si="10">"Karlar"&amp; " " &amp;N22</f>
        <v>Karlar 2005</v>
      </c>
      <c r="O47" s="128"/>
      <c r="P47" s="129"/>
      <c r="Q47" s="127" t="str">
        <f t="shared" ref="Q47" si="11">"Karlar"&amp; " " &amp;Q22</f>
        <v>Karlar 2006</v>
      </c>
      <c r="R47" s="128"/>
      <c r="S47" s="129"/>
      <c r="T47" s="127" t="str">
        <f t="shared" ref="T47" si="12">"Karlar"&amp; " " &amp;T22</f>
        <v>Karlar 2007</v>
      </c>
      <c r="U47" s="128"/>
      <c r="V47" s="129"/>
      <c r="W47" s="127" t="str">
        <f t="shared" ref="W47" si="13">"Karlar"&amp; " " &amp;W22</f>
        <v>Karlar 2008</v>
      </c>
      <c r="X47" s="128"/>
      <c r="Y47" s="129"/>
      <c r="Z47" s="127" t="str">
        <f t="shared" ref="Z47" si="14">"Karlar"&amp; " " &amp;Z22</f>
        <v>Karlar 2009</v>
      </c>
      <c r="AA47" s="128"/>
      <c r="AB47" s="129"/>
      <c r="AC47" s="127" t="str">
        <f t="shared" ref="AC47" si="15">"Karlar"&amp; " " &amp;AC22</f>
        <v>Karlar 2010</v>
      </c>
      <c r="AD47" s="128"/>
      <c r="AE47" s="129"/>
      <c r="AF47" s="127" t="str">
        <f t="shared" ref="AF47" si="16">"Karlar"&amp; " " &amp;AF22</f>
        <v>Karlar 2011</v>
      </c>
      <c r="AG47" s="128"/>
      <c r="AH47" s="129"/>
      <c r="AI47" s="127" t="str">
        <f>"Karlar"&amp; " " &amp;AI22</f>
        <v>Karlar 2012</v>
      </c>
      <c r="AJ47" s="128"/>
      <c r="AK47" s="129"/>
      <c r="AL47" s="127" t="str">
        <f t="shared" ref="AL47" si="17">"Karlar"&amp; " " &amp;AL22</f>
        <v>Karlar 2013</v>
      </c>
      <c r="AM47" s="128"/>
      <c r="AN47" s="129"/>
      <c r="AO47" s="127" t="str">
        <f t="shared" ref="AO47" si="18">"Karlar"&amp; " " &amp;AO22</f>
        <v>Karlar 2014</v>
      </c>
      <c r="AP47" s="128"/>
      <c r="AQ47" s="129"/>
      <c r="AR47" s="127" t="str">
        <f t="shared" ref="AR47" si="19">"Karlar"&amp; " " &amp;AR22</f>
        <v>Karlar 2015</v>
      </c>
      <c r="AS47" s="128"/>
      <c r="AT47" s="129"/>
      <c r="AU47" s="127" t="str">
        <f t="shared" ref="AU47" si="20">"Karlar"&amp; " " &amp;AU22</f>
        <v>Karlar 2016</v>
      </c>
      <c r="AV47" s="128"/>
      <c r="AW47" s="129"/>
      <c r="AX47" s="127" t="str">
        <f t="shared" ref="AX47" si="21">"Karlar"&amp; " " &amp;AX22</f>
        <v>Karlar 2017</v>
      </c>
      <c r="AY47" s="128"/>
      <c r="AZ47" s="129"/>
      <c r="BA47" s="127" t="str">
        <f t="shared" ref="BA47" si="22">"Karlar"&amp; " " &amp;BA22</f>
        <v>Karlar 2018</v>
      </c>
      <c r="BB47" s="128"/>
      <c r="BC47" s="129"/>
      <c r="BD47" s="127" t="str">
        <f t="shared" ref="BD47" si="23">"Karlar"&amp; " " &amp;BD22</f>
        <v>Karlar 2019</v>
      </c>
      <c r="BE47" s="128"/>
      <c r="BF47" s="129"/>
      <c r="BG47" s="127" t="str">
        <f t="shared" ref="BG47" si="24">"Karlar"&amp; " " &amp;BG22</f>
        <v>Karlar 2020</v>
      </c>
      <c r="BH47" s="128"/>
      <c r="BI47" s="129"/>
    </row>
    <row r="48" spans="1:67" x14ac:dyDescent="0.25">
      <c r="B48" s="35" t="s">
        <v>35</v>
      </c>
      <c r="C48" s="36" t="s">
        <v>34</v>
      </c>
      <c r="D48" s="37" t="s">
        <v>29</v>
      </c>
      <c r="E48" s="35" t="s">
        <v>35</v>
      </c>
      <c r="F48" s="36" t="s">
        <v>34</v>
      </c>
      <c r="G48" s="37" t="s">
        <v>29</v>
      </c>
      <c r="H48" s="35" t="s">
        <v>35</v>
      </c>
      <c r="I48" s="36" t="s">
        <v>34</v>
      </c>
      <c r="J48" s="37" t="s">
        <v>29</v>
      </c>
      <c r="K48" s="35" t="s">
        <v>35</v>
      </c>
      <c r="L48" s="36" t="s">
        <v>34</v>
      </c>
      <c r="M48" s="37" t="s">
        <v>29</v>
      </c>
      <c r="N48" s="35" t="s">
        <v>35</v>
      </c>
      <c r="O48" s="36" t="s">
        <v>34</v>
      </c>
      <c r="P48" s="37" t="s">
        <v>29</v>
      </c>
      <c r="Q48" s="35" t="s">
        <v>35</v>
      </c>
      <c r="R48" s="36" t="s">
        <v>34</v>
      </c>
      <c r="S48" s="37" t="s">
        <v>29</v>
      </c>
      <c r="T48" s="35" t="s">
        <v>35</v>
      </c>
      <c r="U48" s="36" t="s">
        <v>34</v>
      </c>
      <c r="V48" s="37" t="s">
        <v>29</v>
      </c>
      <c r="W48" s="35" t="s">
        <v>35</v>
      </c>
      <c r="X48" s="36" t="s">
        <v>34</v>
      </c>
      <c r="Y48" s="37" t="s">
        <v>29</v>
      </c>
      <c r="Z48" s="35" t="s">
        <v>35</v>
      </c>
      <c r="AA48" s="36" t="s">
        <v>34</v>
      </c>
      <c r="AB48" s="37" t="s">
        <v>29</v>
      </c>
      <c r="AC48" s="35" t="s">
        <v>35</v>
      </c>
      <c r="AD48" s="36" t="s">
        <v>34</v>
      </c>
      <c r="AE48" s="37" t="s">
        <v>29</v>
      </c>
      <c r="AF48" s="35" t="s">
        <v>35</v>
      </c>
      <c r="AG48" s="36" t="s">
        <v>34</v>
      </c>
      <c r="AH48" s="37" t="s">
        <v>29</v>
      </c>
      <c r="AI48" s="35" t="s">
        <v>35</v>
      </c>
      <c r="AJ48" s="36" t="s">
        <v>34</v>
      </c>
      <c r="AK48" s="37" t="s">
        <v>29</v>
      </c>
      <c r="AL48" s="35" t="s">
        <v>35</v>
      </c>
      <c r="AM48" s="36" t="s">
        <v>34</v>
      </c>
      <c r="AN48" s="37" t="s">
        <v>29</v>
      </c>
      <c r="AO48" s="35" t="s">
        <v>35</v>
      </c>
      <c r="AP48" s="36" t="s">
        <v>34</v>
      </c>
      <c r="AQ48" s="37" t="s">
        <v>29</v>
      </c>
      <c r="AR48" s="35" t="s">
        <v>35</v>
      </c>
      <c r="AS48" s="36" t="s">
        <v>34</v>
      </c>
      <c r="AT48" s="37" t="s">
        <v>29</v>
      </c>
      <c r="AU48" s="35" t="s">
        <v>35</v>
      </c>
      <c r="AV48" s="36" t="s">
        <v>34</v>
      </c>
      <c r="AW48" s="37" t="s">
        <v>29</v>
      </c>
      <c r="AX48" s="35" t="s">
        <v>35</v>
      </c>
      <c r="AY48" s="36" t="s">
        <v>34</v>
      </c>
      <c r="AZ48" s="37" t="s">
        <v>29</v>
      </c>
      <c r="BA48" s="35" t="s">
        <v>35</v>
      </c>
      <c r="BB48" s="36" t="s">
        <v>34</v>
      </c>
      <c r="BC48" s="37" t="s">
        <v>29</v>
      </c>
      <c r="BD48" s="35" t="s">
        <v>35</v>
      </c>
      <c r="BE48" s="36" t="s">
        <v>34</v>
      </c>
      <c r="BF48" s="37" t="s">
        <v>29</v>
      </c>
      <c r="BG48" s="35" t="s">
        <v>35</v>
      </c>
      <c r="BH48" s="36" t="s">
        <v>34</v>
      </c>
      <c r="BI48" s="37" t="s">
        <v>29</v>
      </c>
    </row>
    <row r="49" spans="1:61" x14ac:dyDescent="0.25">
      <c r="A49" s="11" t="s">
        <v>36</v>
      </c>
      <c r="B49" s="38">
        <v>328</v>
      </c>
      <c r="C49" s="39">
        <v>653917626</v>
      </c>
      <c r="D49" s="40">
        <v>813632685</v>
      </c>
      <c r="E49" s="38">
        <v>320</v>
      </c>
      <c r="F49" s="39">
        <v>717341555</v>
      </c>
      <c r="G49" s="40">
        <v>879185944</v>
      </c>
      <c r="H49" s="38">
        <v>313</v>
      </c>
      <c r="I49" s="39">
        <v>709411983</v>
      </c>
      <c r="J49" s="40">
        <v>943720925</v>
      </c>
      <c r="K49" s="44">
        <v>313</v>
      </c>
      <c r="L49" s="42">
        <v>737351818</v>
      </c>
      <c r="M49" s="43">
        <v>963741033</v>
      </c>
      <c r="N49" s="44">
        <v>327</v>
      </c>
      <c r="O49" s="42">
        <v>822428275</v>
      </c>
      <c r="P49" s="43">
        <v>1090045057.5</v>
      </c>
      <c r="Q49" s="44">
        <v>319</v>
      </c>
      <c r="R49" s="42">
        <v>878153246</v>
      </c>
      <c r="S49" s="43">
        <v>1211333284.5</v>
      </c>
      <c r="T49" s="44">
        <v>323</v>
      </c>
      <c r="U49" s="42">
        <v>949765994</v>
      </c>
      <c r="V49" s="43">
        <v>1301526278.5</v>
      </c>
      <c r="W49" s="44">
        <v>317</v>
      </c>
      <c r="X49" s="42">
        <v>1037309767</v>
      </c>
      <c r="Y49" s="43">
        <v>1488480934.5</v>
      </c>
      <c r="Z49" s="44">
        <v>315</v>
      </c>
      <c r="AA49" s="42">
        <v>982045938</v>
      </c>
      <c r="AB49" s="43">
        <v>1500237407.5</v>
      </c>
      <c r="AC49" s="44">
        <v>301</v>
      </c>
      <c r="AD49" s="42">
        <v>1009363548</v>
      </c>
      <c r="AE49" s="43">
        <v>1336643060.5</v>
      </c>
      <c r="AF49" s="44">
        <v>304</v>
      </c>
      <c r="AG49" s="42">
        <v>1085326460</v>
      </c>
      <c r="AH49" s="43">
        <v>1437299527.5</v>
      </c>
      <c r="AI49" s="44">
        <v>306</v>
      </c>
      <c r="AJ49" s="42">
        <v>1125354392</v>
      </c>
      <c r="AK49" s="43">
        <v>1569265345</v>
      </c>
      <c r="AL49" s="44">
        <v>307</v>
      </c>
      <c r="AM49" s="42">
        <v>1177397973</v>
      </c>
      <c r="AN49" s="43">
        <v>1539524787</v>
      </c>
      <c r="AO49" s="44">
        <v>310</v>
      </c>
      <c r="AP49" s="42">
        <v>1194634156</v>
      </c>
      <c r="AQ49" s="43">
        <v>2129817737</v>
      </c>
      <c r="AR49" s="44">
        <v>314</v>
      </c>
      <c r="AS49" s="42">
        <v>1284908752</v>
      </c>
      <c r="AT49" s="43">
        <v>1737819972.5</v>
      </c>
      <c r="AU49" s="44">
        <v>320</v>
      </c>
      <c r="AV49" s="42">
        <v>1300341733</v>
      </c>
      <c r="AW49" s="43">
        <v>1734076369.5</v>
      </c>
      <c r="AX49" s="44">
        <v>327</v>
      </c>
      <c r="AY49" s="42">
        <v>1272900344</v>
      </c>
      <c r="AZ49" s="43">
        <v>1811174629.5</v>
      </c>
      <c r="BA49" s="44">
        <v>338</v>
      </c>
      <c r="BB49" s="42">
        <v>1401725432</v>
      </c>
      <c r="BC49" s="43">
        <v>2018594826</v>
      </c>
      <c r="BD49" s="44">
        <v>335</v>
      </c>
      <c r="BE49" s="42">
        <v>1398552799</v>
      </c>
      <c r="BF49" s="43">
        <v>2050645060.5</v>
      </c>
      <c r="BG49" s="45"/>
      <c r="BH49" s="46"/>
      <c r="BI49" s="47"/>
    </row>
    <row r="50" spans="1:61" x14ac:dyDescent="0.25">
      <c r="A50" s="11" t="s">
        <v>37</v>
      </c>
      <c r="B50" s="48">
        <v>1241</v>
      </c>
      <c r="C50" s="49">
        <v>3325327525</v>
      </c>
      <c r="D50" s="50">
        <v>4008430567.5</v>
      </c>
      <c r="E50" s="48">
        <v>1246</v>
      </c>
      <c r="F50" s="49">
        <v>3653850044</v>
      </c>
      <c r="G50" s="50">
        <v>4269977572</v>
      </c>
      <c r="H50" s="48">
        <v>1265</v>
      </c>
      <c r="I50" s="49">
        <v>3639867097</v>
      </c>
      <c r="J50" s="50">
        <v>4334977376.5</v>
      </c>
      <c r="K50" s="54">
        <v>1330</v>
      </c>
      <c r="L50" s="52">
        <v>3966900091</v>
      </c>
      <c r="M50" s="53">
        <v>4788156749</v>
      </c>
      <c r="N50" s="54">
        <v>2146</v>
      </c>
      <c r="O50" s="52">
        <v>5280761932</v>
      </c>
      <c r="P50" s="53">
        <v>6829931648.5</v>
      </c>
      <c r="Q50" s="54">
        <v>3790</v>
      </c>
      <c r="R50" s="52">
        <v>13000219641</v>
      </c>
      <c r="S50" s="53">
        <v>15025550145.5</v>
      </c>
      <c r="T50" s="54">
        <v>4165</v>
      </c>
      <c r="U50" s="52">
        <v>8122011678</v>
      </c>
      <c r="V50" s="53">
        <v>19942111961</v>
      </c>
      <c r="W50" s="54">
        <v>2565</v>
      </c>
      <c r="X50" s="52">
        <v>9850196530</v>
      </c>
      <c r="Y50" s="53">
        <v>12715238759</v>
      </c>
      <c r="Z50" s="54">
        <v>2176</v>
      </c>
      <c r="AA50" s="52">
        <v>8724315535</v>
      </c>
      <c r="AB50" s="53">
        <v>11282637643</v>
      </c>
      <c r="AC50" s="54">
        <v>2026</v>
      </c>
      <c r="AD50" s="52">
        <v>9244835046</v>
      </c>
      <c r="AE50" s="53">
        <v>11136371040</v>
      </c>
      <c r="AF50" s="54">
        <v>2030</v>
      </c>
      <c r="AG50" s="52">
        <v>10469850321</v>
      </c>
      <c r="AH50" s="53">
        <v>12583282027.5</v>
      </c>
      <c r="AI50" s="54">
        <v>2065</v>
      </c>
      <c r="AJ50" s="52">
        <v>11078221631</v>
      </c>
      <c r="AK50" s="53">
        <v>13086479945.5</v>
      </c>
      <c r="AL50" s="54">
        <v>2065</v>
      </c>
      <c r="AM50" s="52">
        <v>11711124701</v>
      </c>
      <c r="AN50" s="53">
        <v>13942328636</v>
      </c>
      <c r="AO50" s="54">
        <v>2114</v>
      </c>
      <c r="AP50" s="52">
        <v>12135757959</v>
      </c>
      <c r="AQ50" s="53">
        <v>14331176134</v>
      </c>
      <c r="AR50" s="54">
        <v>2115</v>
      </c>
      <c r="AS50" s="52">
        <v>13257681633</v>
      </c>
      <c r="AT50" s="53">
        <v>15291322544</v>
      </c>
      <c r="AU50" s="54">
        <v>2161</v>
      </c>
      <c r="AV50" s="52">
        <v>13071331344</v>
      </c>
      <c r="AW50" s="53">
        <v>15389161536.5</v>
      </c>
      <c r="AX50" s="54">
        <v>2151</v>
      </c>
      <c r="AY50" s="52">
        <v>13034763720</v>
      </c>
      <c r="AZ50" s="53">
        <v>15957807234</v>
      </c>
      <c r="BA50" s="54">
        <v>2323</v>
      </c>
      <c r="BB50" s="52">
        <v>14587805762</v>
      </c>
      <c r="BC50" s="53">
        <v>17553321662</v>
      </c>
      <c r="BD50" s="54">
        <v>2369</v>
      </c>
      <c r="BE50" s="52">
        <v>14606532846</v>
      </c>
      <c r="BF50" s="53">
        <v>18011358189.5</v>
      </c>
      <c r="BG50" s="54">
        <v>2375</v>
      </c>
      <c r="BH50" s="52">
        <v>14806704342</v>
      </c>
      <c r="BI50" s="53">
        <v>19002654319</v>
      </c>
    </row>
    <row r="51" spans="1:61" x14ac:dyDescent="0.25">
      <c r="A51" s="11" t="s">
        <v>38</v>
      </c>
      <c r="B51" s="55"/>
      <c r="C51" s="56"/>
      <c r="D51" s="57"/>
      <c r="E51" s="55"/>
      <c r="F51" s="56"/>
      <c r="G51" s="57"/>
      <c r="H51" s="55"/>
      <c r="I51" s="56"/>
      <c r="J51" s="57"/>
      <c r="K51" s="61"/>
      <c r="L51" s="62"/>
      <c r="M51" s="63"/>
      <c r="N51" s="61"/>
      <c r="O51" s="62"/>
      <c r="P51" s="63"/>
      <c r="Q51" s="64"/>
      <c r="R51" s="59"/>
      <c r="S51" s="60"/>
      <c r="T51" s="64"/>
      <c r="U51" s="59"/>
      <c r="V51" s="60"/>
      <c r="W51" s="64"/>
      <c r="X51" s="59"/>
      <c r="Y51" s="60"/>
      <c r="Z51" s="64"/>
      <c r="AA51" s="59"/>
      <c r="AB51" s="60"/>
      <c r="AC51" s="64"/>
      <c r="AD51" s="59"/>
      <c r="AE51" s="60"/>
      <c r="AF51" s="64"/>
      <c r="AG51" s="59"/>
      <c r="AH51" s="60"/>
      <c r="AI51" s="64"/>
      <c r="AJ51" s="59"/>
      <c r="AK51" s="60"/>
      <c r="AL51" s="64"/>
      <c r="AM51" s="59"/>
      <c r="AN51" s="60"/>
      <c r="AO51" s="64"/>
      <c r="AP51" s="59"/>
      <c r="AQ51" s="60"/>
      <c r="AR51" s="64"/>
      <c r="AS51" s="59"/>
      <c r="AT51" s="60"/>
      <c r="AU51" s="64"/>
      <c r="AV51" s="59"/>
      <c r="AW51" s="60"/>
      <c r="AX51" s="64"/>
      <c r="AY51" s="59"/>
      <c r="AZ51" s="60"/>
      <c r="BA51" s="64"/>
      <c r="BB51" s="59"/>
      <c r="BC51" s="60"/>
      <c r="BD51" s="64"/>
      <c r="BE51" s="59"/>
      <c r="BF51" s="60"/>
      <c r="BG51" s="65">
        <v>2178</v>
      </c>
      <c r="BH51" s="65">
        <v>10793163520</v>
      </c>
      <c r="BI51" s="65">
        <v>14641284050.5</v>
      </c>
    </row>
    <row r="52" spans="1:61" x14ac:dyDescent="0.25">
      <c r="A52" s="11" t="s">
        <v>39</v>
      </c>
      <c r="B52" s="48">
        <v>76</v>
      </c>
      <c r="C52" s="49">
        <v>190596783</v>
      </c>
      <c r="D52" s="50">
        <v>211783816.5</v>
      </c>
      <c r="E52" s="48">
        <v>76</v>
      </c>
      <c r="F52" s="49">
        <v>157647304</v>
      </c>
      <c r="G52" s="50">
        <v>190293702.5</v>
      </c>
      <c r="H52" s="48">
        <v>70</v>
      </c>
      <c r="I52" s="49">
        <v>164196023</v>
      </c>
      <c r="J52" s="50">
        <v>200163083.5</v>
      </c>
      <c r="K52" s="54">
        <v>68</v>
      </c>
      <c r="L52" s="52">
        <v>142602926</v>
      </c>
      <c r="M52" s="53">
        <v>202427763</v>
      </c>
      <c r="N52" s="54">
        <v>61</v>
      </c>
      <c r="O52" s="52">
        <v>140430951</v>
      </c>
      <c r="P52" s="53">
        <v>179056733</v>
      </c>
      <c r="Q52" s="64"/>
      <c r="R52" s="59"/>
      <c r="S52" s="60"/>
      <c r="T52" s="64"/>
      <c r="U52" s="59"/>
      <c r="V52" s="60"/>
      <c r="W52" s="64"/>
      <c r="X52" s="59"/>
      <c r="Y52" s="60"/>
      <c r="Z52" s="64"/>
      <c r="AA52" s="59"/>
      <c r="AB52" s="60"/>
      <c r="AC52" s="64"/>
      <c r="AD52" s="59"/>
      <c r="AE52" s="60"/>
      <c r="AF52" s="64"/>
      <c r="AG52" s="59"/>
      <c r="AH52" s="60"/>
      <c r="AI52" s="64"/>
      <c r="AJ52" s="59"/>
      <c r="AK52" s="60"/>
      <c r="AL52" s="64"/>
      <c r="AM52" s="59"/>
      <c r="AN52" s="60"/>
      <c r="AO52" s="64"/>
      <c r="AP52" s="59"/>
      <c r="AQ52" s="60"/>
      <c r="AR52" s="64"/>
      <c r="AS52" s="59"/>
      <c r="AT52" s="60"/>
      <c r="AU52" s="64"/>
      <c r="AV52" s="59"/>
      <c r="AW52" s="60"/>
      <c r="AX52" s="64"/>
      <c r="AY52" s="59"/>
      <c r="AZ52" s="60"/>
      <c r="BA52" s="64"/>
      <c r="BB52" s="59"/>
      <c r="BC52" s="60"/>
      <c r="BD52" s="64"/>
      <c r="BE52" s="59"/>
      <c r="BF52" s="60"/>
      <c r="BG52" s="64"/>
      <c r="BH52" s="59"/>
      <c r="BI52" s="60"/>
    </row>
    <row r="53" spans="1:61" x14ac:dyDescent="0.25">
      <c r="A53" s="11" t="s">
        <v>40</v>
      </c>
      <c r="B53" s="48">
        <v>312</v>
      </c>
      <c r="C53" s="49">
        <v>675181546</v>
      </c>
      <c r="D53" s="50">
        <v>808373998</v>
      </c>
      <c r="E53" s="48">
        <v>315</v>
      </c>
      <c r="F53" s="49">
        <v>741811113</v>
      </c>
      <c r="G53" s="50">
        <v>903255464</v>
      </c>
      <c r="H53" s="48">
        <v>311</v>
      </c>
      <c r="I53" s="49">
        <v>730666654</v>
      </c>
      <c r="J53" s="50">
        <v>899962734.5</v>
      </c>
      <c r="K53" s="54">
        <v>307</v>
      </c>
      <c r="L53" s="52">
        <v>761898246</v>
      </c>
      <c r="M53" s="53">
        <v>971790714.5</v>
      </c>
      <c r="N53" s="54">
        <v>310</v>
      </c>
      <c r="O53" s="52">
        <v>748679547</v>
      </c>
      <c r="P53" s="53">
        <v>953009753.5</v>
      </c>
      <c r="Q53" s="54">
        <v>320</v>
      </c>
      <c r="R53" s="52">
        <v>788223410</v>
      </c>
      <c r="S53" s="53">
        <v>1077444445.5</v>
      </c>
      <c r="T53" s="54">
        <v>316</v>
      </c>
      <c r="U53" s="52">
        <v>811011114</v>
      </c>
      <c r="V53" s="53">
        <v>1205790157</v>
      </c>
      <c r="W53" s="54">
        <v>308</v>
      </c>
      <c r="X53" s="52">
        <v>858772506</v>
      </c>
      <c r="Y53" s="53">
        <v>1203626610.5</v>
      </c>
      <c r="Z53" s="54">
        <v>300</v>
      </c>
      <c r="AA53" s="52">
        <v>859519240</v>
      </c>
      <c r="AB53" s="53">
        <v>1232323557</v>
      </c>
      <c r="AC53" s="54">
        <v>299</v>
      </c>
      <c r="AD53" s="52">
        <v>968630072</v>
      </c>
      <c r="AE53" s="53">
        <v>1259790914</v>
      </c>
      <c r="AF53" s="54">
        <v>309</v>
      </c>
      <c r="AG53" s="52">
        <v>1057946472</v>
      </c>
      <c r="AH53" s="53">
        <v>1369939282</v>
      </c>
      <c r="AI53" s="54">
        <v>309</v>
      </c>
      <c r="AJ53" s="52">
        <v>1174008631</v>
      </c>
      <c r="AK53" s="53">
        <v>1494238576.5</v>
      </c>
      <c r="AL53" s="54">
        <v>305</v>
      </c>
      <c r="AM53" s="52">
        <v>1213471382</v>
      </c>
      <c r="AN53" s="53">
        <v>1524854184.5</v>
      </c>
      <c r="AO53" s="54">
        <v>305</v>
      </c>
      <c r="AP53" s="52">
        <v>1178382699</v>
      </c>
      <c r="AQ53" s="53">
        <v>1531835623</v>
      </c>
      <c r="AR53" s="54">
        <v>301</v>
      </c>
      <c r="AS53" s="52">
        <v>1314848568</v>
      </c>
      <c r="AT53" s="53">
        <v>1636899256.5</v>
      </c>
      <c r="AU53" s="54">
        <v>309</v>
      </c>
      <c r="AV53" s="52">
        <v>1416532556</v>
      </c>
      <c r="AW53" s="53">
        <v>1826402252</v>
      </c>
      <c r="AX53" s="54">
        <v>303</v>
      </c>
      <c r="AY53" s="52">
        <v>1392728312</v>
      </c>
      <c r="AZ53" s="53">
        <v>1853147059</v>
      </c>
      <c r="BA53" s="54">
        <v>299</v>
      </c>
      <c r="BB53" s="52">
        <v>1437906087</v>
      </c>
      <c r="BC53" s="53">
        <v>1842984448</v>
      </c>
      <c r="BD53" s="54">
        <v>306</v>
      </c>
      <c r="BE53" s="52">
        <v>1435715612</v>
      </c>
      <c r="BF53" s="53">
        <v>2009648214.5</v>
      </c>
      <c r="BG53" s="54">
        <v>294</v>
      </c>
      <c r="BH53" s="52">
        <v>1473907978</v>
      </c>
      <c r="BI53" s="53">
        <v>2025579643.5</v>
      </c>
    </row>
    <row r="54" spans="1:61" x14ac:dyDescent="0.25">
      <c r="A54" s="11" t="s">
        <v>41</v>
      </c>
      <c r="B54" s="48">
        <v>42</v>
      </c>
      <c r="C54" s="49">
        <v>35945121</v>
      </c>
      <c r="D54" s="50">
        <v>57570979.5</v>
      </c>
      <c r="E54" s="48">
        <v>43</v>
      </c>
      <c r="F54" s="49">
        <v>52468277</v>
      </c>
      <c r="G54" s="50">
        <v>75963663.5</v>
      </c>
      <c r="H54" s="48">
        <v>253</v>
      </c>
      <c r="I54" s="49">
        <v>86513661</v>
      </c>
      <c r="J54" s="50">
        <v>303893100.5</v>
      </c>
      <c r="K54" s="54">
        <v>479</v>
      </c>
      <c r="L54" s="52">
        <v>870595529</v>
      </c>
      <c r="M54" s="53">
        <v>1011761780.5</v>
      </c>
      <c r="N54" s="54">
        <v>456</v>
      </c>
      <c r="O54" s="52">
        <v>1011413308</v>
      </c>
      <c r="P54" s="53">
        <v>1095631048.5</v>
      </c>
      <c r="Q54" s="54">
        <v>612</v>
      </c>
      <c r="R54" s="52">
        <v>1391346193</v>
      </c>
      <c r="S54" s="53">
        <v>1521676939</v>
      </c>
      <c r="T54" s="54">
        <v>568</v>
      </c>
      <c r="U54" s="52">
        <v>1092729013</v>
      </c>
      <c r="V54" s="53">
        <v>1555899021.5</v>
      </c>
      <c r="W54" s="54">
        <v>327</v>
      </c>
      <c r="X54" s="52">
        <v>800000455</v>
      </c>
      <c r="Y54" s="53">
        <v>1013107615</v>
      </c>
      <c r="Z54" s="54">
        <v>121</v>
      </c>
      <c r="AA54" s="52">
        <v>123059763</v>
      </c>
      <c r="AB54" s="53">
        <v>208826423.5</v>
      </c>
      <c r="AC54" s="54">
        <v>49</v>
      </c>
      <c r="AD54" s="52">
        <v>86912145</v>
      </c>
      <c r="AE54" s="53">
        <v>143928829</v>
      </c>
      <c r="AF54" s="54">
        <v>45</v>
      </c>
      <c r="AG54" s="52">
        <v>86114537</v>
      </c>
      <c r="AH54" s="53">
        <v>126336298</v>
      </c>
      <c r="AI54" s="54">
        <v>46</v>
      </c>
      <c r="AJ54" s="52">
        <v>83848833</v>
      </c>
      <c r="AK54" s="53">
        <v>133268806.5</v>
      </c>
      <c r="AL54" s="54">
        <v>41</v>
      </c>
      <c r="AM54" s="52">
        <v>96532611</v>
      </c>
      <c r="AN54" s="53">
        <v>142988428</v>
      </c>
      <c r="AO54" s="54">
        <v>43</v>
      </c>
      <c r="AP54" s="52">
        <v>130629319</v>
      </c>
      <c r="AQ54" s="53">
        <v>155796303.5</v>
      </c>
      <c r="AR54" s="54">
        <v>51</v>
      </c>
      <c r="AS54" s="52">
        <v>134295470</v>
      </c>
      <c r="AT54" s="53">
        <v>190669852</v>
      </c>
      <c r="AU54" s="54">
        <v>54</v>
      </c>
      <c r="AV54" s="52">
        <v>151478404</v>
      </c>
      <c r="AW54" s="53">
        <v>205527796.5</v>
      </c>
      <c r="AX54" s="54">
        <v>52</v>
      </c>
      <c r="AY54" s="52">
        <v>140038640</v>
      </c>
      <c r="AZ54" s="53">
        <v>211803381.5</v>
      </c>
      <c r="BA54" s="54">
        <v>51</v>
      </c>
      <c r="BB54" s="52">
        <v>177780072</v>
      </c>
      <c r="BC54" s="53">
        <v>228416918</v>
      </c>
      <c r="BD54" s="54">
        <v>64</v>
      </c>
      <c r="BE54" s="52">
        <v>186031010</v>
      </c>
      <c r="BF54" s="53">
        <v>280574349.5</v>
      </c>
      <c r="BG54" s="54">
        <v>76</v>
      </c>
      <c r="BH54" s="52">
        <v>295196804</v>
      </c>
      <c r="BI54" s="53">
        <v>396333363.5</v>
      </c>
    </row>
    <row r="55" spans="1:61" x14ac:dyDescent="0.25">
      <c r="A55" s="11" t="s">
        <v>42</v>
      </c>
      <c r="B55" s="48">
        <v>173</v>
      </c>
      <c r="C55" s="49">
        <v>309093050</v>
      </c>
      <c r="D55" s="50">
        <v>394534340</v>
      </c>
      <c r="E55" s="48">
        <v>173</v>
      </c>
      <c r="F55" s="49">
        <v>338142271</v>
      </c>
      <c r="G55" s="50">
        <v>402494096.5</v>
      </c>
      <c r="H55" s="48">
        <v>189</v>
      </c>
      <c r="I55" s="49">
        <v>402464793</v>
      </c>
      <c r="J55" s="50">
        <v>488682345</v>
      </c>
      <c r="K55" s="61"/>
      <c r="L55" s="62"/>
      <c r="M55" s="63"/>
      <c r="N55" s="61"/>
      <c r="O55" s="62"/>
      <c r="P55" s="63"/>
      <c r="Q55" s="61"/>
      <c r="R55" s="62"/>
      <c r="S55" s="63"/>
      <c r="T55" s="61"/>
      <c r="U55" s="62"/>
      <c r="V55" s="63"/>
      <c r="W55" s="61"/>
      <c r="X55" s="62"/>
      <c r="Y55" s="63"/>
      <c r="Z55" s="61"/>
      <c r="AA55" s="62"/>
      <c r="AB55" s="63"/>
      <c r="AC55" s="61"/>
      <c r="AD55" s="62"/>
      <c r="AE55" s="63"/>
      <c r="AF55" s="61"/>
      <c r="AG55" s="62"/>
      <c r="AH55" s="63"/>
      <c r="AI55" s="61"/>
      <c r="AJ55" s="62"/>
      <c r="AK55" s="63"/>
      <c r="AL55" s="61"/>
      <c r="AM55" s="62"/>
      <c r="AN55" s="63"/>
      <c r="AO55" s="61"/>
      <c r="AP55" s="62"/>
      <c r="AQ55" s="63"/>
      <c r="AR55" s="61"/>
      <c r="AS55" s="62"/>
      <c r="AT55" s="63"/>
      <c r="AU55" s="61"/>
      <c r="AV55" s="62"/>
      <c r="AW55" s="63"/>
      <c r="AX55" s="61"/>
      <c r="AY55" s="62"/>
      <c r="AZ55" s="63"/>
      <c r="BA55" s="61"/>
      <c r="BB55" s="62"/>
      <c r="BC55" s="63"/>
      <c r="BD55" s="61"/>
      <c r="BE55" s="62"/>
      <c r="BF55" s="63"/>
      <c r="BG55" s="61"/>
      <c r="BH55" s="62"/>
      <c r="BI55" s="63"/>
    </row>
    <row r="56" spans="1:61" x14ac:dyDescent="0.25">
      <c r="A56" s="11" t="s">
        <v>43</v>
      </c>
      <c r="B56" s="48">
        <v>71</v>
      </c>
      <c r="C56" s="49">
        <v>115807009</v>
      </c>
      <c r="D56" s="50">
        <v>148198754.5</v>
      </c>
      <c r="E56" s="48">
        <v>65</v>
      </c>
      <c r="F56" s="49">
        <v>115895951</v>
      </c>
      <c r="G56" s="50">
        <v>147025842.5</v>
      </c>
      <c r="H56" s="48">
        <v>67</v>
      </c>
      <c r="I56" s="49">
        <v>108426818</v>
      </c>
      <c r="J56" s="50">
        <v>147316653</v>
      </c>
      <c r="K56" s="54">
        <v>69</v>
      </c>
      <c r="L56" s="52">
        <v>98760694</v>
      </c>
      <c r="M56" s="53">
        <v>137165435.5</v>
      </c>
      <c r="N56" s="54">
        <v>69</v>
      </c>
      <c r="O56" s="52">
        <v>102805114</v>
      </c>
      <c r="P56" s="53">
        <v>149235699</v>
      </c>
      <c r="Q56" s="54">
        <v>74</v>
      </c>
      <c r="R56" s="52">
        <v>117810510</v>
      </c>
      <c r="S56" s="53">
        <v>191063352</v>
      </c>
      <c r="T56" s="54">
        <v>75</v>
      </c>
      <c r="U56" s="52">
        <v>126697806</v>
      </c>
      <c r="V56" s="53">
        <v>201041217.5</v>
      </c>
      <c r="W56" s="54">
        <v>70</v>
      </c>
      <c r="X56" s="52">
        <v>159734102</v>
      </c>
      <c r="Y56" s="53">
        <v>231373294</v>
      </c>
      <c r="Z56" s="54">
        <v>68</v>
      </c>
      <c r="AA56" s="52">
        <v>158396158</v>
      </c>
      <c r="AB56" s="53">
        <v>216452763.5</v>
      </c>
      <c r="AC56" s="54">
        <v>72</v>
      </c>
      <c r="AD56" s="52">
        <v>171627364</v>
      </c>
      <c r="AE56" s="53">
        <v>278361762.5</v>
      </c>
      <c r="AF56" s="54">
        <v>64</v>
      </c>
      <c r="AG56" s="52">
        <v>160465023</v>
      </c>
      <c r="AH56" s="53">
        <v>212812457</v>
      </c>
      <c r="AI56" s="54">
        <v>65</v>
      </c>
      <c r="AJ56" s="52">
        <v>160647734</v>
      </c>
      <c r="AK56" s="53">
        <v>220832692.5</v>
      </c>
      <c r="AL56" s="54">
        <v>66</v>
      </c>
      <c r="AM56" s="52">
        <v>170559147</v>
      </c>
      <c r="AN56" s="53">
        <v>235786105.5</v>
      </c>
      <c r="AO56" s="54">
        <v>66</v>
      </c>
      <c r="AP56" s="52">
        <v>187921296</v>
      </c>
      <c r="AQ56" s="53">
        <v>275337752</v>
      </c>
      <c r="AR56" s="54">
        <v>62</v>
      </c>
      <c r="AS56" s="52">
        <v>200217109</v>
      </c>
      <c r="AT56" s="53">
        <v>278387311.5</v>
      </c>
      <c r="AU56" s="54">
        <v>62</v>
      </c>
      <c r="AV56" s="52">
        <v>200766713</v>
      </c>
      <c r="AW56" s="53">
        <v>289052703.5</v>
      </c>
      <c r="AX56" s="54">
        <v>62</v>
      </c>
      <c r="AY56" s="52">
        <v>183929277</v>
      </c>
      <c r="AZ56" s="53">
        <v>272385264.5</v>
      </c>
      <c r="BA56" s="54">
        <v>66</v>
      </c>
      <c r="BB56" s="52">
        <v>226345381</v>
      </c>
      <c r="BC56" s="53">
        <v>334449712.5</v>
      </c>
      <c r="BD56" s="54">
        <v>71</v>
      </c>
      <c r="BE56" s="52">
        <v>239496527</v>
      </c>
      <c r="BF56" s="53">
        <v>370332361.5</v>
      </c>
      <c r="BG56" s="64"/>
      <c r="BH56" s="59"/>
      <c r="BI56" s="60"/>
    </row>
    <row r="57" spans="1:61" x14ac:dyDescent="0.25">
      <c r="A57" s="11" t="s">
        <v>44</v>
      </c>
      <c r="B57" s="48">
        <v>140</v>
      </c>
      <c r="C57" s="49">
        <v>138648544</v>
      </c>
      <c r="D57" s="50">
        <v>273693849</v>
      </c>
      <c r="E57" s="48">
        <v>129</v>
      </c>
      <c r="F57" s="49">
        <v>158299304</v>
      </c>
      <c r="G57" s="50">
        <v>224442671</v>
      </c>
      <c r="H57" s="48">
        <v>724</v>
      </c>
      <c r="I57" s="49">
        <v>170820957</v>
      </c>
      <c r="J57" s="50">
        <v>859351389</v>
      </c>
      <c r="K57" s="61"/>
      <c r="L57" s="62"/>
      <c r="M57" s="63"/>
      <c r="N57" s="61"/>
      <c r="O57" s="62"/>
      <c r="P57" s="63"/>
      <c r="Q57" s="64"/>
      <c r="R57" s="59"/>
      <c r="S57" s="60"/>
      <c r="T57" s="64"/>
      <c r="U57" s="59"/>
      <c r="V57" s="60"/>
      <c r="W57" s="64"/>
      <c r="X57" s="59"/>
      <c r="Y57" s="60"/>
      <c r="Z57" s="64"/>
      <c r="AA57" s="59"/>
      <c r="AB57" s="60"/>
      <c r="AC57" s="64"/>
      <c r="AD57" s="59"/>
      <c r="AE57" s="60"/>
      <c r="AF57" s="64"/>
      <c r="AG57" s="59"/>
      <c r="AH57" s="60"/>
      <c r="AI57" s="64"/>
      <c r="AJ57" s="59"/>
      <c r="AK57" s="60"/>
      <c r="AL57" s="64"/>
      <c r="AM57" s="59"/>
      <c r="AN57" s="60"/>
      <c r="AO57" s="64"/>
      <c r="AP57" s="59"/>
      <c r="AQ57" s="60"/>
      <c r="AR57" s="64"/>
      <c r="AS57" s="59"/>
      <c r="AT57" s="60"/>
      <c r="AU57" s="64"/>
      <c r="AV57" s="59"/>
      <c r="AW57" s="60"/>
      <c r="AX57" s="64"/>
      <c r="AY57" s="59"/>
      <c r="AZ57" s="60"/>
      <c r="BA57" s="64"/>
      <c r="BB57" s="59"/>
      <c r="BC57" s="60"/>
      <c r="BD57" s="64"/>
      <c r="BE57" s="59"/>
      <c r="BF57" s="60"/>
      <c r="BG57" s="64"/>
      <c r="BH57" s="59"/>
      <c r="BI57" s="60"/>
    </row>
    <row r="58" spans="1:61" x14ac:dyDescent="0.25">
      <c r="A58" s="11" t="s">
        <v>45</v>
      </c>
      <c r="B58" s="48">
        <v>12</v>
      </c>
      <c r="C58" s="49">
        <v>24955177</v>
      </c>
      <c r="D58" s="50">
        <v>31318824</v>
      </c>
      <c r="E58" s="48">
        <v>14</v>
      </c>
      <c r="F58" s="49">
        <v>29041652</v>
      </c>
      <c r="G58" s="50">
        <v>37103848.5</v>
      </c>
      <c r="H58" s="48">
        <v>14</v>
      </c>
      <c r="I58" s="49">
        <v>36210524</v>
      </c>
      <c r="J58" s="50">
        <v>50632465</v>
      </c>
      <c r="K58" s="54">
        <v>16</v>
      </c>
      <c r="L58" s="52">
        <v>38125415</v>
      </c>
      <c r="M58" s="53">
        <v>52495778.5</v>
      </c>
      <c r="N58" s="54">
        <v>18</v>
      </c>
      <c r="O58" s="52">
        <v>49082062</v>
      </c>
      <c r="P58" s="53">
        <v>61924775</v>
      </c>
      <c r="Q58" s="64"/>
      <c r="R58" s="59"/>
      <c r="S58" s="60"/>
      <c r="T58" s="64"/>
      <c r="U58" s="59"/>
      <c r="V58" s="60"/>
      <c r="W58" s="64"/>
      <c r="X58" s="59"/>
      <c r="Y58" s="60"/>
      <c r="Z58" s="64"/>
      <c r="AA58" s="59"/>
      <c r="AB58" s="60"/>
      <c r="AC58" s="64"/>
      <c r="AD58" s="59"/>
      <c r="AE58" s="60"/>
      <c r="AF58" s="64"/>
      <c r="AG58" s="59"/>
      <c r="AH58" s="60"/>
      <c r="AI58" s="64"/>
      <c r="AJ58" s="59"/>
      <c r="AK58" s="60"/>
      <c r="AL58" s="64"/>
      <c r="AM58" s="59"/>
      <c r="AN58" s="60"/>
      <c r="AO58" s="64"/>
      <c r="AP58" s="59"/>
      <c r="AQ58" s="60"/>
      <c r="AR58" s="64"/>
      <c r="AS58" s="59"/>
      <c r="AT58" s="60"/>
      <c r="AU58" s="64"/>
      <c r="AV58" s="59"/>
      <c r="AW58" s="60"/>
      <c r="AX58" s="64"/>
      <c r="AY58" s="59"/>
      <c r="AZ58" s="60"/>
      <c r="BA58" s="64"/>
      <c r="BB58" s="59"/>
      <c r="BC58" s="60"/>
      <c r="BD58" s="64"/>
      <c r="BE58" s="59"/>
      <c r="BF58" s="60"/>
      <c r="BG58" s="64"/>
      <c r="BH58" s="59"/>
      <c r="BI58" s="60"/>
    </row>
    <row r="59" spans="1:61" x14ac:dyDescent="0.25">
      <c r="A59" s="11" t="s">
        <v>46</v>
      </c>
      <c r="B59" s="48">
        <v>29</v>
      </c>
      <c r="C59" s="49">
        <v>35723576</v>
      </c>
      <c r="D59" s="50">
        <v>48812434.5</v>
      </c>
      <c r="E59" s="48">
        <v>28</v>
      </c>
      <c r="F59" s="49">
        <v>56348352</v>
      </c>
      <c r="G59" s="50">
        <v>68933169.5</v>
      </c>
      <c r="H59" s="48">
        <v>25</v>
      </c>
      <c r="I59" s="49">
        <v>43441222</v>
      </c>
      <c r="J59" s="50">
        <v>49523665.5</v>
      </c>
      <c r="K59" s="54">
        <v>24</v>
      </c>
      <c r="L59" s="52">
        <v>42487869</v>
      </c>
      <c r="M59" s="53">
        <v>51769468</v>
      </c>
      <c r="N59" s="54">
        <v>27</v>
      </c>
      <c r="O59" s="52">
        <v>49223867</v>
      </c>
      <c r="P59" s="53">
        <v>57778113.5</v>
      </c>
      <c r="Q59" s="64"/>
      <c r="R59" s="59"/>
      <c r="S59" s="60"/>
      <c r="T59" s="64"/>
      <c r="U59" s="59"/>
      <c r="V59" s="60"/>
      <c r="W59" s="64"/>
      <c r="X59" s="59"/>
      <c r="Y59" s="60"/>
      <c r="Z59" s="64"/>
      <c r="AA59" s="59"/>
      <c r="AB59" s="60"/>
      <c r="AC59" s="64"/>
      <c r="AD59" s="59"/>
      <c r="AE59" s="60"/>
      <c r="AF59" s="64"/>
      <c r="AG59" s="59"/>
      <c r="AH59" s="60"/>
      <c r="AI59" s="64"/>
      <c r="AJ59" s="59"/>
      <c r="AK59" s="60"/>
      <c r="AL59" s="64"/>
      <c r="AM59" s="59"/>
      <c r="AN59" s="60"/>
      <c r="AO59" s="64"/>
      <c r="AP59" s="59"/>
      <c r="AQ59" s="60"/>
      <c r="AR59" s="64"/>
      <c r="AS59" s="59"/>
      <c r="AT59" s="60"/>
      <c r="AU59" s="64"/>
      <c r="AV59" s="59"/>
      <c r="AW59" s="60"/>
      <c r="AX59" s="64"/>
      <c r="AY59" s="59"/>
      <c r="AZ59" s="60"/>
      <c r="BA59" s="64"/>
      <c r="BB59" s="59"/>
      <c r="BC59" s="60"/>
      <c r="BD59" s="64"/>
      <c r="BE59" s="59"/>
      <c r="BF59" s="60"/>
      <c r="BG59" s="64"/>
      <c r="BH59" s="59"/>
      <c r="BI59" s="60"/>
    </row>
    <row r="60" spans="1:61" x14ac:dyDescent="0.25">
      <c r="A60" s="11" t="s">
        <v>47</v>
      </c>
      <c r="B60" s="66">
        <v>232</v>
      </c>
      <c r="C60" s="67">
        <v>576034183</v>
      </c>
      <c r="D60" s="68">
        <v>693824266</v>
      </c>
      <c r="E60" s="66">
        <v>237</v>
      </c>
      <c r="F60" s="67">
        <v>631120477</v>
      </c>
      <c r="G60" s="68">
        <v>792285173.5</v>
      </c>
      <c r="H60" s="111"/>
      <c r="I60" s="56"/>
      <c r="J60" s="57"/>
      <c r="K60" s="61"/>
      <c r="L60" s="62"/>
      <c r="M60" s="63"/>
      <c r="N60" s="61"/>
      <c r="O60" s="62"/>
      <c r="P60" s="63"/>
      <c r="Q60" s="64"/>
      <c r="R60" s="59"/>
      <c r="S60" s="60"/>
      <c r="T60" s="64"/>
      <c r="U60" s="59"/>
      <c r="V60" s="60"/>
      <c r="W60" s="64"/>
      <c r="X60" s="59"/>
      <c r="Y60" s="60"/>
      <c r="Z60" s="64"/>
      <c r="AA60" s="59"/>
      <c r="AB60" s="60"/>
      <c r="AC60" s="64"/>
      <c r="AD60" s="59"/>
      <c r="AE60" s="60"/>
      <c r="AF60" s="64"/>
      <c r="AG60" s="59"/>
      <c r="AH60" s="60"/>
      <c r="AI60" s="64"/>
      <c r="AJ60" s="59"/>
      <c r="AK60" s="60"/>
      <c r="AL60" s="64"/>
      <c r="AM60" s="59"/>
      <c r="AN60" s="60"/>
      <c r="AO60" s="64"/>
      <c r="AP60" s="59"/>
      <c r="AQ60" s="60"/>
      <c r="AR60" s="64"/>
      <c r="AS60" s="59"/>
      <c r="AT60" s="60"/>
      <c r="AU60" s="64"/>
      <c r="AV60" s="59"/>
      <c r="AW60" s="60"/>
      <c r="AX60" s="64"/>
      <c r="AY60" s="59"/>
      <c r="AZ60" s="60"/>
      <c r="BA60" s="64"/>
      <c r="BB60" s="59"/>
      <c r="BC60" s="60"/>
      <c r="BD60" s="64"/>
      <c r="BE60" s="59"/>
      <c r="BF60" s="60"/>
      <c r="BG60" s="64"/>
      <c r="BH60" s="59"/>
      <c r="BI60" s="60"/>
    </row>
    <row r="61" spans="1:61" x14ac:dyDescent="0.25">
      <c r="A61" s="11" t="s">
        <v>48</v>
      </c>
      <c r="B61" s="66">
        <v>98</v>
      </c>
      <c r="C61" s="67">
        <v>186382347</v>
      </c>
      <c r="D61" s="68">
        <v>231375175</v>
      </c>
      <c r="E61" s="66">
        <v>106</v>
      </c>
      <c r="F61" s="67">
        <v>206390550</v>
      </c>
      <c r="G61" s="68">
        <v>265351084.5</v>
      </c>
      <c r="H61" s="111"/>
      <c r="I61" s="56"/>
      <c r="J61" s="57"/>
      <c r="K61" s="61"/>
      <c r="L61" s="62"/>
      <c r="M61" s="63"/>
      <c r="N61" s="61"/>
      <c r="O61" s="62"/>
      <c r="P61" s="63"/>
      <c r="Q61" s="64"/>
      <c r="R61" s="59"/>
      <c r="S61" s="60"/>
      <c r="T61" s="64"/>
      <c r="U61" s="59"/>
      <c r="V61" s="60"/>
      <c r="W61" s="64"/>
      <c r="X61" s="59"/>
      <c r="Y61" s="60"/>
      <c r="Z61" s="64"/>
      <c r="AA61" s="59"/>
      <c r="AB61" s="60"/>
      <c r="AC61" s="64"/>
      <c r="AD61" s="59"/>
      <c r="AE61" s="60"/>
      <c r="AF61" s="64"/>
      <c r="AG61" s="59"/>
      <c r="AH61" s="60"/>
      <c r="AI61" s="64"/>
      <c r="AJ61" s="59"/>
      <c r="AK61" s="60"/>
      <c r="AL61" s="64"/>
      <c r="AM61" s="59"/>
      <c r="AN61" s="60"/>
      <c r="AO61" s="64"/>
      <c r="AP61" s="59"/>
      <c r="AQ61" s="60"/>
      <c r="AR61" s="64"/>
      <c r="AS61" s="59"/>
      <c r="AT61" s="60"/>
      <c r="AU61" s="64"/>
      <c r="AV61" s="59"/>
      <c r="AW61" s="60"/>
      <c r="AX61" s="64"/>
      <c r="AY61" s="59"/>
      <c r="AZ61" s="60"/>
      <c r="BA61" s="64"/>
      <c r="BB61" s="59"/>
      <c r="BC61" s="60"/>
      <c r="BD61" s="64"/>
      <c r="BE61" s="59"/>
      <c r="BF61" s="60"/>
      <c r="BG61" s="64"/>
      <c r="BH61" s="59"/>
      <c r="BI61" s="60"/>
    </row>
    <row r="62" spans="1:61" x14ac:dyDescent="0.25">
      <c r="A62" s="11" t="s">
        <v>49</v>
      </c>
      <c r="B62" s="48">
        <v>124</v>
      </c>
      <c r="C62" s="49">
        <v>176507540</v>
      </c>
      <c r="D62" s="50">
        <v>282823799.5</v>
      </c>
      <c r="E62" s="48">
        <v>120</v>
      </c>
      <c r="F62" s="49">
        <v>172908270</v>
      </c>
      <c r="G62" s="50">
        <v>262248687</v>
      </c>
      <c r="H62" s="48">
        <v>119</v>
      </c>
      <c r="I62" s="49">
        <v>177092912</v>
      </c>
      <c r="J62" s="50">
        <v>254498759.5</v>
      </c>
      <c r="K62" s="54">
        <v>115</v>
      </c>
      <c r="L62" s="52">
        <v>179270276</v>
      </c>
      <c r="M62" s="53">
        <v>271268508.5</v>
      </c>
      <c r="N62" s="54">
        <v>109</v>
      </c>
      <c r="O62" s="52">
        <v>183140309</v>
      </c>
      <c r="P62" s="53">
        <v>279757013.5</v>
      </c>
      <c r="Q62" s="54">
        <v>110</v>
      </c>
      <c r="R62" s="52">
        <v>221934750</v>
      </c>
      <c r="S62" s="53">
        <v>304450351.5</v>
      </c>
      <c r="T62" s="54">
        <v>106</v>
      </c>
      <c r="U62" s="52">
        <v>201387472</v>
      </c>
      <c r="V62" s="53">
        <v>299776450</v>
      </c>
      <c r="W62" s="54">
        <v>98</v>
      </c>
      <c r="X62" s="52">
        <v>228310811</v>
      </c>
      <c r="Y62" s="53">
        <v>334635047.5</v>
      </c>
      <c r="Z62" s="54">
        <v>102</v>
      </c>
      <c r="AA62" s="52">
        <v>242958491</v>
      </c>
      <c r="AB62" s="53">
        <v>377276907</v>
      </c>
      <c r="AC62" s="54">
        <v>107</v>
      </c>
      <c r="AD62" s="52">
        <v>243117614</v>
      </c>
      <c r="AE62" s="53">
        <v>342430011</v>
      </c>
      <c r="AF62" s="54">
        <v>96</v>
      </c>
      <c r="AG62" s="52">
        <v>248835344</v>
      </c>
      <c r="AH62" s="53">
        <v>359706542.5</v>
      </c>
      <c r="AI62" s="54">
        <v>96</v>
      </c>
      <c r="AJ62" s="52">
        <v>253088648</v>
      </c>
      <c r="AK62" s="53">
        <v>365304446</v>
      </c>
      <c r="AL62" s="54">
        <v>100</v>
      </c>
      <c r="AM62" s="52">
        <v>316769778</v>
      </c>
      <c r="AN62" s="53">
        <v>423397407.5</v>
      </c>
      <c r="AO62" s="54">
        <v>98</v>
      </c>
      <c r="AP62" s="52">
        <v>334257003</v>
      </c>
      <c r="AQ62" s="53">
        <v>438250755</v>
      </c>
      <c r="AR62" s="54">
        <v>98</v>
      </c>
      <c r="AS62" s="52">
        <v>331205709</v>
      </c>
      <c r="AT62" s="53">
        <v>436094927.5</v>
      </c>
      <c r="AU62" s="54">
        <v>96</v>
      </c>
      <c r="AV62" s="52">
        <v>336892489</v>
      </c>
      <c r="AW62" s="53">
        <v>478023894</v>
      </c>
      <c r="AX62" s="54">
        <v>102</v>
      </c>
      <c r="AY62" s="52">
        <v>351138428</v>
      </c>
      <c r="AZ62" s="53">
        <v>491269584</v>
      </c>
      <c r="BA62" s="64"/>
      <c r="BB62" s="59"/>
      <c r="BC62" s="60"/>
      <c r="BD62" s="64"/>
      <c r="BE62" s="59"/>
      <c r="BF62" s="60"/>
      <c r="BG62" s="64"/>
      <c r="BH62" s="59"/>
      <c r="BI62" s="60"/>
    </row>
    <row r="63" spans="1:61" x14ac:dyDescent="0.25">
      <c r="A63" s="11" t="s">
        <v>50</v>
      </c>
      <c r="B63" s="48">
        <v>216</v>
      </c>
      <c r="C63" s="49">
        <v>415841742</v>
      </c>
      <c r="D63" s="50">
        <v>602941688</v>
      </c>
      <c r="E63" s="48">
        <v>218</v>
      </c>
      <c r="F63" s="49">
        <v>452864358</v>
      </c>
      <c r="G63" s="50">
        <v>569859505</v>
      </c>
      <c r="H63" s="48">
        <v>213</v>
      </c>
      <c r="I63" s="49">
        <v>461985886</v>
      </c>
      <c r="J63" s="50">
        <v>579606597.5</v>
      </c>
      <c r="K63" s="54">
        <v>215</v>
      </c>
      <c r="L63" s="52">
        <v>473860844</v>
      </c>
      <c r="M63" s="53">
        <v>621537453.5</v>
      </c>
      <c r="N63" s="54">
        <v>211</v>
      </c>
      <c r="O63" s="52">
        <v>512171514</v>
      </c>
      <c r="P63" s="53">
        <v>625924873.5</v>
      </c>
      <c r="Q63" s="54">
        <v>222</v>
      </c>
      <c r="R63" s="52">
        <v>567200459</v>
      </c>
      <c r="S63" s="53">
        <v>790978279.5</v>
      </c>
      <c r="T63" s="54">
        <v>225</v>
      </c>
      <c r="U63" s="52">
        <v>627896779</v>
      </c>
      <c r="V63" s="53">
        <v>855482975.5</v>
      </c>
      <c r="W63" s="54">
        <v>221</v>
      </c>
      <c r="X63" s="52">
        <v>686760119</v>
      </c>
      <c r="Y63" s="53">
        <v>903550037.5</v>
      </c>
      <c r="Z63" s="54">
        <v>207</v>
      </c>
      <c r="AA63" s="52">
        <v>609840011</v>
      </c>
      <c r="AB63" s="53">
        <v>849804126.5</v>
      </c>
      <c r="AC63" s="54">
        <v>202</v>
      </c>
      <c r="AD63" s="52">
        <v>679943848</v>
      </c>
      <c r="AE63" s="53">
        <v>883014922</v>
      </c>
      <c r="AF63" s="54">
        <v>200</v>
      </c>
      <c r="AG63" s="52">
        <v>765781113</v>
      </c>
      <c r="AH63" s="53">
        <v>981742282.5</v>
      </c>
      <c r="AI63" s="54">
        <v>192</v>
      </c>
      <c r="AJ63" s="52">
        <v>735867661</v>
      </c>
      <c r="AK63" s="53">
        <v>949551131.5</v>
      </c>
      <c r="AL63" s="54">
        <v>197</v>
      </c>
      <c r="AM63" s="52">
        <v>788180239</v>
      </c>
      <c r="AN63" s="53">
        <v>993923513</v>
      </c>
      <c r="AO63" s="54">
        <v>180</v>
      </c>
      <c r="AP63" s="52">
        <v>779082997</v>
      </c>
      <c r="AQ63" s="53">
        <v>1049608785</v>
      </c>
      <c r="AR63" s="54">
        <v>189</v>
      </c>
      <c r="AS63" s="52">
        <v>812161587</v>
      </c>
      <c r="AT63" s="53">
        <v>1049770640</v>
      </c>
      <c r="AU63" s="54">
        <v>201</v>
      </c>
      <c r="AV63" s="52">
        <v>818516816</v>
      </c>
      <c r="AW63" s="53">
        <v>1119705472</v>
      </c>
      <c r="AX63" s="54">
        <v>206</v>
      </c>
      <c r="AY63" s="52">
        <v>923594245</v>
      </c>
      <c r="AZ63" s="53">
        <v>1275367302.5</v>
      </c>
      <c r="BA63" s="54">
        <v>205</v>
      </c>
      <c r="BB63" s="52">
        <v>1060205074</v>
      </c>
      <c r="BC63" s="53">
        <v>1353756274.5</v>
      </c>
      <c r="BD63" s="54">
        <v>228</v>
      </c>
      <c r="BE63" s="52">
        <v>1183569470</v>
      </c>
      <c r="BF63" s="53">
        <v>1538791521.5</v>
      </c>
      <c r="BG63" s="64"/>
      <c r="BH63" s="59"/>
      <c r="BI63" s="60"/>
    </row>
    <row r="64" spans="1:61" x14ac:dyDescent="0.25">
      <c r="A64" s="11" t="s">
        <v>51</v>
      </c>
      <c r="B64" s="73">
        <v>780</v>
      </c>
      <c r="C64" s="74">
        <v>1496232201</v>
      </c>
      <c r="D64" s="75">
        <v>1893367154</v>
      </c>
      <c r="E64" s="73">
        <v>785</v>
      </c>
      <c r="F64" s="74">
        <v>1615951455</v>
      </c>
      <c r="G64" s="75">
        <v>1939095630</v>
      </c>
      <c r="H64" s="73">
        <v>821</v>
      </c>
      <c r="I64" s="74">
        <v>1849595489</v>
      </c>
      <c r="J64" s="75">
        <v>2232187468</v>
      </c>
      <c r="K64" s="61"/>
      <c r="L64" s="62"/>
      <c r="M64" s="63"/>
      <c r="N64" s="61"/>
      <c r="O64" s="62"/>
      <c r="P64" s="63"/>
      <c r="Q64" s="64"/>
      <c r="R64" s="59"/>
      <c r="S64" s="60"/>
      <c r="T64" s="64"/>
      <c r="U64" s="59"/>
      <c r="V64" s="60"/>
      <c r="W64" s="64"/>
      <c r="X64" s="59"/>
      <c r="Y64" s="60"/>
      <c r="Z64" s="64"/>
      <c r="AA64" s="59"/>
      <c r="AB64" s="60"/>
      <c r="AC64" s="64"/>
      <c r="AD64" s="59"/>
      <c r="AE64" s="60"/>
      <c r="AF64" s="64"/>
      <c r="AG64" s="59"/>
      <c r="AH64" s="60"/>
      <c r="AI64" s="64"/>
      <c r="AJ64" s="59"/>
      <c r="AK64" s="60"/>
      <c r="AL64" s="64"/>
      <c r="AM64" s="59"/>
      <c r="AN64" s="60"/>
      <c r="AO64" s="64"/>
      <c r="AP64" s="59"/>
      <c r="AQ64" s="60"/>
      <c r="AR64" s="64"/>
      <c r="AS64" s="59"/>
      <c r="AT64" s="60"/>
      <c r="AU64" s="64"/>
      <c r="AV64" s="59"/>
      <c r="AW64" s="60"/>
      <c r="AX64" s="64"/>
      <c r="AY64" s="59"/>
      <c r="AZ64" s="60"/>
      <c r="BA64" s="64"/>
      <c r="BB64" s="59"/>
      <c r="BC64" s="60"/>
      <c r="BD64" s="64"/>
      <c r="BE64" s="59"/>
      <c r="BF64" s="60"/>
      <c r="BG64" s="64"/>
      <c r="BH64" s="59"/>
      <c r="BI64" s="60"/>
    </row>
    <row r="65" spans="1:61" x14ac:dyDescent="0.25">
      <c r="A65" s="11" t="s">
        <v>52</v>
      </c>
      <c r="B65" s="112"/>
      <c r="C65" s="113"/>
      <c r="D65" s="114"/>
      <c r="E65" s="112"/>
      <c r="F65" s="113"/>
      <c r="G65" s="114"/>
      <c r="H65" s="65">
        <v>356</v>
      </c>
      <c r="I65" s="115">
        <v>913518700</v>
      </c>
      <c r="J65" s="115">
        <v>1114858423.5</v>
      </c>
      <c r="K65" s="82">
        <v>365</v>
      </c>
      <c r="L65" s="80">
        <v>931270639</v>
      </c>
      <c r="M65" s="81">
        <v>1167940642.5</v>
      </c>
      <c r="N65" s="82">
        <v>362</v>
      </c>
      <c r="O65" s="80">
        <v>1008843011</v>
      </c>
      <c r="P65" s="81">
        <v>1220797285.5</v>
      </c>
      <c r="Q65" s="64"/>
      <c r="R65" s="59"/>
      <c r="S65" s="60"/>
      <c r="T65" s="64"/>
      <c r="U65" s="59"/>
      <c r="V65" s="60"/>
      <c r="W65" s="64"/>
      <c r="X65" s="59"/>
      <c r="Y65" s="60"/>
      <c r="Z65" s="64"/>
      <c r="AA65" s="59"/>
      <c r="AB65" s="60"/>
      <c r="AC65" s="64"/>
      <c r="AD65" s="59"/>
      <c r="AE65" s="60"/>
      <c r="AF65" s="64"/>
      <c r="AG65" s="59"/>
      <c r="AH65" s="60"/>
      <c r="AI65" s="64"/>
      <c r="AJ65" s="59"/>
      <c r="AK65" s="60"/>
      <c r="AL65" s="64"/>
      <c r="AM65" s="59"/>
      <c r="AN65" s="60"/>
      <c r="AO65" s="64"/>
      <c r="AP65" s="59"/>
      <c r="AQ65" s="60"/>
      <c r="AR65" s="64"/>
      <c r="AS65" s="59"/>
      <c r="AT65" s="60"/>
      <c r="AU65" s="64"/>
      <c r="AV65" s="59"/>
      <c r="AW65" s="60"/>
      <c r="AX65" s="64"/>
      <c r="AY65" s="59"/>
      <c r="AZ65" s="60"/>
      <c r="BA65" s="64"/>
      <c r="BB65" s="59"/>
      <c r="BC65" s="60"/>
      <c r="BD65" s="64"/>
      <c r="BE65" s="59"/>
      <c r="BF65" s="60"/>
      <c r="BG65" s="64"/>
      <c r="BH65" s="59"/>
      <c r="BI65" s="60"/>
    </row>
    <row r="66" spans="1:61" x14ac:dyDescent="0.25">
      <c r="A66" s="11" t="s">
        <v>53</v>
      </c>
      <c r="B66" s="112"/>
      <c r="C66" s="113"/>
      <c r="D66" s="114"/>
      <c r="E66" s="112"/>
      <c r="F66" s="113"/>
      <c r="G66" s="114"/>
      <c r="H66" s="116"/>
      <c r="I66" s="117"/>
      <c r="J66" s="118"/>
      <c r="K66" s="82">
        <v>2601</v>
      </c>
      <c r="L66" s="80">
        <v>4251485820</v>
      </c>
      <c r="M66" s="81">
        <v>7180476028.5</v>
      </c>
      <c r="N66" s="82">
        <v>2570</v>
      </c>
      <c r="O66" s="80">
        <v>6306028444</v>
      </c>
      <c r="P66" s="81">
        <v>7357538121</v>
      </c>
      <c r="Q66" s="82">
        <v>3062</v>
      </c>
      <c r="R66" s="80">
        <v>8144655633</v>
      </c>
      <c r="S66" s="81">
        <v>9608795725</v>
      </c>
      <c r="T66" s="82">
        <v>3104</v>
      </c>
      <c r="U66" s="80">
        <v>7771544340</v>
      </c>
      <c r="V66" s="81">
        <v>10310626669.5</v>
      </c>
      <c r="W66" s="82">
        <v>2038</v>
      </c>
      <c r="X66" s="80">
        <v>5842622544</v>
      </c>
      <c r="Y66" s="81">
        <v>7701122596</v>
      </c>
      <c r="Z66" s="82">
        <v>1539</v>
      </c>
      <c r="AA66" s="80">
        <v>4552004281</v>
      </c>
      <c r="AB66" s="81">
        <v>6694598827.5</v>
      </c>
      <c r="AC66" s="82">
        <v>1387</v>
      </c>
      <c r="AD66" s="80">
        <v>4626149644</v>
      </c>
      <c r="AE66" s="81">
        <v>5844897409</v>
      </c>
      <c r="AF66" s="82">
        <v>1384</v>
      </c>
      <c r="AG66" s="80">
        <v>4918849732</v>
      </c>
      <c r="AH66" s="81">
        <v>6415597936</v>
      </c>
      <c r="AI66" s="82">
        <v>1398</v>
      </c>
      <c r="AJ66" s="80">
        <v>5411089108</v>
      </c>
      <c r="AK66" s="81">
        <v>6728612899</v>
      </c>
      <c r="AL66" s="82">
        <v>1402</v>
      </c>
      <c r="AM66" s="80">
        <v>5724606992</v>
      </c>
      <c r="AN66" s="81">
        <v>7181056836.5</v>
      </c>
      <c r="AO66" s="82">
        <v>1401</v>
      </c>
      <c r="AP66" s="80">
        <v>5933202978</v>
      </c>
      <c r="AQ66" s="81">
        <v>7623328167</v>
      </c>
      <c r="AR66" s="82">
        <v>1411</v>
      </c>
      <c r="AS66" s="80">
        <v>6479822010</v>
      </c>
      <c r="AT66" s="81">
        <v>7900466652</v>
      </c>
      <c r="AU66" s="82">
        <v>1454</v>
      </c>
      <c r="AV66" s="80">
        <v>6682379730</v>
      </c>
      <c r="AW66" s="81">
        <v>8655551253.5</v>
      </c>
      <c r="AX66" s="82">
        <v>1492</v>
      </c>
      <c r="AY66" s="80">
        <v>6942515840</v>
      </c>
      <c r="AZ66" s="81">
        <v>9223542877</v>
      </c>
      <c r="BA66" s="82">
        <v>1501</v>
      </c>
      <c r="BB66" s="80">
        <v>7283251244</v>
      </c>
      <c r="BC66" s="81">
        <v>9481009957.5</v>
      </c>
      <c r="BD66" s="82">
        <v>1540</v>
      </c>
      <c r="BE66" s="80">
        <v>7823606743</v>
      </c>
      <c r="BF66" s="81">
        <v>10220271807</v>
      </c>
      <c r="BG66" s="64"/>
      <c r="BH66" s="59"/>
      <c r="BI66" s="60"/>
    </row>
    <row r="67" spans="1:61" x14ac:dyDescent="0.25">
      <c r="A67" s="11" t="s">
        <v>54</v>
      </c>
      <c r="B67" s="88">
        <v>903</v>
      </c>
      <c r="C67" s="89">
        <v>2013610584</v>
      </c>
      <c r="D67" s="90">
        <v>2435291127.5</v>
      </c>
      <c r="E67" s="88">
        <v>897</v>
      </c>
      <c r="F67" s="89">
        <v>2147422779</v>
      </c>
      <c r="G67" s="90">
        <v>3475253980</v>
      </c>
      <c r="H67" s="88">
        <v>890</v>
      </c>
      <c r="I67" s="89">
        <v>2145394618</v>
      </c>
      <c r="J67" s="90">
        <v>3153291380.5</v>
      </c>
      <c r="K67" s="94">
        <v>881</v>
      </c>
      <c r="L67" s="92">
        <v>2043886264</v>
      </c>
      <c r="M67" s="93">
        <v>2722796946.5</v>
      </c>
      <c r="N67" s="94">
        <v>893</v>
      </c>
      <c r="O67" s="92">
        <v>2165631665</v>
      </c>
      <c r="P67" s="93">
        <v>2910272138</v>
      </c>
      <c r="Q67" s="94">
        <v>895</v>
      </c>
      <c r="R67" s="92">
        <v>2386487820</v>
      </c>
      <c r="S67" s="93">
        <v>3690807202</v>
      </c>
      <c r="T67" s="94">
        <v>902</v>
      </c>
      <c r="U67" s="92">
        <v>2693340535</v>
      </c>
      <c r="V67" s="93">
        <v>3872691337.5</v>
      </c>
      <c r="W67" s="94">
        <v>923</v>
      </c>
      <c r="X67" s="92">
        <v>3020125799</v>
      </c>
      <c r="Y67" s="93">
        <v>4369877775.5</v>
      </c>
      <c r="Z67" s="94">
        <v>891</v>
      </c>
      <c r="AA67" s="92">
        <v>3170020421</v>
      </c>
      <c r="AB67" s="93">
        <v>4418684234</v>
      </c>
      <c r="AC67" s="94">
        <v>920</v>
      </c>
      <c r="AD67" s="92">
        <v>3334855056</v>
      </c>
      <c r="AE67" s="93">
        <v>4193661979.5</v>
      </c>
      <c r="AF67" s="94">
        <v>956</v>
      </c>
      <c r="AG67" s="92">
        <v>3555164366</v>
      </c>
      <c r="AH67" s="93">
        <v>4497810463</v>
      </c>
      <c r="AI67" s="94">
        <v>967</v>
      </c>
      <c r="AJ67" s="92">
        <v>4139925746</v>
      </c>
      <c r="AK67" s="93">
        <v>5261563433</v>
      </c>
      <c r="AL67" s="94">
        <v>994</v>
      </c>
      <c r="AM67" s="92">
        <v>4274196056</v>
      </c>
      <c r="AN67" s="93">
        <v>5497046639.5</v>
      </c>
      <c r="AO67" s="94">
        <v>993</v>
      </c>
      <c r="AP67" s="92">
        <v>4315980280</v>
      </c>
      <c r="AQ67" s="93">
        <v>5548805734.5</v>
      </c>
      <c r="AR67" s="95"/>
      <c r="AS67" s="96"/>
      <c r="AT67" s="97"/>
      <c r="AU67" s="95"/>
      <c r="AV67" s="96"/>
      <c r="AW67" s="97"/>
      <c r="AX67" s="95"/>
      <c r="AY67" s="96"/>
      <c r="AZ67" s="97"/>
      <c r="BA67" s="95"/>
      <c r="BB67" s="96"/>
      <c r="BC67" s="97"/>
      <c r="BD67" s="95"/>
      <c r="BE67" s="96"/>
      <c r="BF67" s="97"/>
      <c r="BG67" s="95"/>
      <c r="BH67" s="96"/>
      <c r="BI67" s="97"/>
    </row>
    <row r="68" spans="1:61" x14ac:dyDescent="0.25">
      <c r="B68" s="98"/>
      <c r="C68" s="99"/>
      <c r="D68" s="100"/>
      <c r="E68" s="98"/>
      <c r="F68" s="99"/>
      <c r="G68" s="100"/>
      <c r="H68" s="98"/>
      <c r="I68" s="99"/>
      <c r="J68" s="100"/>
      <c r="K68" s="98"/>
      <c r="L68" s="99"/>
      <c r="M68" s="100"/>
      <c r="N68" s="98"/>
      <c r="O68" s="99"/>
      <c r="P68" s="100"/>
      <c r="Q68" s="98"/>
      <c r="R68" s="99"/>
      <c r="S68" s="100"/>
      <c r="T68" s="98"/>
      <c r="U68" s="99"/>
      <c r="V68" s="100"/>
      <c r="W68" s="98"/>
      <c r="X68" s="99"/>
      <c r="Y68" s="100"/>
      <c r="Z68" s="98"/>
      <c r="AA68" s="99"/>
      <c r="AB68" s="100"/>
      <c r="AC68" s="98"/>
      <c r="AD68" s="99"/>
      <c r="AE68" s="100"/>
      <c r="AF68" s="98"/>
      <c r="AG68" s="99"/>
      <c r="AH68" s="100"/>
      <c r="AI68" s="98"/>
      <c r="AJ68" s="99"/>
      <c r="AK68" s="100"/>
      <c r="AL68" s="98"/>
      <c r="AM68" s="99"/>
      <c r="AN68" s="100"/>
      <c r="AO68" s="98"/>
      <c r="AP68" s="99"/>
      <c r="AQ68" s="100"/>
      <c r="AR68" s="98"/>
      <c r="AS68" s="99"/>
      <c r="AT68" s="100"/>
      <c r="AU68" s="98"/>
      <c r="AV68" s="99"/>
      <c r="AW68" s="100"/>
      <c r="AX68" s="98"/>
      <c r="AY68" s="99"/>
      <c r="AZ68" s="100"/>
      <c r="BA68" s="98"/>
      <c r="BB68" s="99"/>
      <c r="BC68" s="100"/>
      <c r="BD68" s="98"/>
      <c r="BE68" s="99"/>
      <c r="BF68" s="100"/>
      <c r="BG68" s="98"/>
      <c r="BH68" s="99"/>
      <c r="BI68" s="100"/>
    </row>
    <row r="69" spans="1:61" x14ac:dyDescent="0.25">
      <c r="A69" s="119" t="s">
        <v>2</v>
      </c>
      <c r="B69" s="102">
        <f>SUM(B49:B68)</f>
        <v>4777</v>
      </c>
      <c r="C69" s="103">
        <f t="shared" ref="C69:G69" si="25">SUM(C49:C68)</f>
        <v>10369804554</v>
      </c>
      <c r="D69" s="104">
        <f t="shared" si="25"/>
        <v>12935973458.5</v>
      </c>
      <c r="E69" s="102">
        <f t="shared" si="25"/>
        <v>4772</v>
      </c>
      <c r="F69" s="103">
        <f t="shared" si="25"/>
        <v>11247503712</v>
      </c>
      <c r="G69" s="104">
        <f t="shared" si="25"/>
        <v>14502770034</v>
      </c>
      <c r="H69" s="102">
        <f>SUM(H49:H67)</f>
        <v>5630</v>
      </c>
      <c r="I69" s="103">
        <f t="shared" ref="I69:BI69" si="26">SUM(I49:I67)</f>
        <v>11639607337</v>
      </c>
      <c r="J69" s="104">
        <f t="shared" si="26"/>
        <v>15612666366.5</v>
      </c>
      <c r="K69" s="102">
        <f t="shared" si="26"/>
        <v>6783</v>
      </c>
      <c r="L69" s="103">
        <f t="shared" si="26"/>
        <v>14538496431</v>
      </c>
      <c r="M69" s="104">
        <f t="shared" si="26"/>
        <v>20143328301.5</v>
      </c>
      <c r="N69" s="102">
        <f t="shared" si="26"/>
        <v>7559</v>
      </c>
      <c r="O69" s="103">
        <f t="shared" si="26"/>
        <v>18380639999</v>
      </c>
      <c r="P69" s="104">
        <f t="shared" si="26"/>
        <v>22810902260</v>
      </c>
      <c r="Q69" s="102">
        <f t="shared" si="26"/>
        <v>9404</v>
      </c>
      <c r="R69" s="103">
        <f t="shared" si="26"/>
        <v>27496031662</v>
      </c>
      <c r="S69" s="104">
        <f t="shared" si="26"/>
        <v>33422099724.5</v>
      </c>
      <c r="T69" s="102">
        <f t="shared" si="26"/>
        <v>9784</v>
      </c>
      <c r="U69" s="103">
        <f t="shared" si="26"/>
        <v>22396384731</v>
      </c>
      <c r="V69" s="104">
        <f t="shared" si="26"/>
        <v>39544946068</v>
      </c>
      <c r="W69" s="102">
        <f t="shared" si="26"/>
        <v>6867</v>
      </c>
      <c r="X69" s="103">
        <f t="shared" si="26"/>
        <v>22483832633</v>
      </c>
      <c r="Y69" s="104">
        <f t="shared" si="26"/>
        <v>29961012669.5</v>
      </c>
      <c r="Z69" s="102">
        <f t="shared" si="26"/>
        <v>5719</v>
      </c>
      <c r="AA69" s="103">
        <f t="shared" si="26"/>
        <v>19422159838</v>
      </c>
      <c r="AB69" s="104">
        <f t="shared" si="26"/>
        <v>26780841889.5</v>
      </c>
      <c r="AC69" s="102">
        <f t="shared" si="26"/>
        <v>5363</v>
      </c>
      <c r="AD69" s="103">
        <f t="shared" si="26"/>
        <v>20365434337</v>
      </c>
      <c r="AE69" s="104">
        <f t="shared" si="26"/>
        <v>25419099927.5</v>
      </c>
      <c r="AF69" s="102">
        <f t="shared" si="26"/>
        <v>5388</v>
      </c>
      <c r="AG69" s="103">
        <f t="shared" si="26"/>
        <v>22348333368</v>
      </c>
      <c r="AH69" s="104">
        <f t="shared" si="26"/>
        <v>27984526816</v>
      </c>
      <c r="AI69" s="102">
        <f t="shared" si="26"/>
        <v>5444</v>
      </c>
      <c r="AJ69" s="103">
        <f t="shared" si="26"/>
        <v>24162052384</v>
      </c>
      <c r="AK69" s="104">
        <f t="shared" si="26"/>
        <v>29809117275.5</v>
      </c>
      <c r="AL69" s="102">
        <f t="shared" si="26"/>
        <v>5477</v>
      </c>
      <c r="AM69" s="103">
        <f t="shared" si="26"/>
        <v>25472838879</v>
      </c>
      <c r="AN69" s="104">
        <f t="shared" si="26"/>
        <v>31480906537.5</v>
      </c>
      <c r="AO69" s="102">
        <f t="shared" si="26"/>
        <v>5510</v>
      </c>
      <c r="AP69" s="103">
        <f t="shared" si="26"/>
        <v>26189848687</v>
      </c>
      <c r="AQ69" s="104">
        <f t="shared" si="26"/>
        <v>33083956991</v>
      </c>
      <c r="AR69" s="102">
        <f t="shared" si="26"/>
        <v>4541</v>
      </c>
      <c r="AS69" s="103">
        <f t="shared" si="26"/>
        <v>23815140838</v>
      </c>
      <c r="AT69" s="104">
        <f t="shared" si="26"/>
        <v>28521431156</v>
      </c>
      <c r="AU69" s="102">
        <f t="shared" si="26"/>
        <v>4657</v>
      </c>
      <c r="AV69" s="103">
        <f t="shared" si="26"/>
        <v>23978239785</v>
      </c>
      <c r="AW69" s="104">
        <f t="shared" si="26"/>
        <v>29697501277.5</v>
      </c>
      <c r="AX69" s="102">
        <f t="shared" si="26"/>
        <v>4695</v>
      </c>
      <c r="AY69" s="103">
        <f t="shared" si="26"/>
        <v>24241608806</v>
      </c>
      <c r="AZ69" s="104">
        <f t="shared" si="26"/>
        <v>31096497332</v>
      </c>
      <c r="BA69" s="102">
        <f t="shared" si="26"/>
        <v>4783</v>
      </c>
      <c r="BB69" s="103">
        <f t="shared" si="26"/>
        <v>26175019052</v>
      </c>
      <c r="BC69" s="104">
        <f t="shared" si="26"/>
        <v>32812533798.5</v>
      </c>
      <c r="BD69" s="102">
        <f t="shared" si="26"/>
        <v>4913</v>
      </c>
      <c r="BE69" s="103">
        <f t="shared" si="26"/>
        <v>26873505007</v>
      </c>
      <c r="BF69" s="104">
        <f t="shared" si="26"/>
        <v>34481621504</v>
      </c>
      <c r="BG69" s="102">
        <f t="shared" si="26"/>
        <v>4923</v>
      </c>
      <c r="BH69" s="103">
        <f t="shared" si="26"/>
        <v>27368972644</v>
      </c>
      <c r="BI69" s="104">
        <f t="shared" si="26"/>
        <v>36065851376.5</v>
      </c>
    </row>
    <row r="70" spans="1:61" ht="15.75" thickBot="1" x14ac:dyDescent="0.3">
      <c r="A70" s="120" t="s">
        <v>4</v>
      </c>
      <c r="B70" s="107">
        <v>111880</v>
      </c>
      <c r="C70" s="108">
        <v>247950372366</v>
      </c>
      <c r="D70" s="109">
        <v>319050623180</v>
      </c>
      <c r="E70" s="107">
        <v>112378</v>
      </c>
      <c r="F70" s="108">
        <v>258931627005</v>
      </c>
      <c r="G70" s="109">
        <v>338320931623</v>
      </c>
      <c r="H70" s="107">
        <v>114467</v>
      </c>
      <c r="I70" s="108">
        <v>269879386446</v>
      </c>
      <c r="J70" s="109">
        <v>358993332276</v>
      </c>
      <c r="K70" s="107">
        <v>117458</v>
      </c>
      <c r="L70" s="108">
        <v>288985536496</v>
      </c>
      <c r="M70" s="109">
        <v>397303793643.5</v>
      </c>
      <c r="N70" s="107">
        <v>121814</v>
      </c>
      <c r="O70" s="108">
        <v>328002203857</v>
      </c>
      <c r="P70" s="109">
        <v>462983026979</v>
      </c>
      <c r="Q70" s="107">
        <v>130555</v>
      </c>
      <c r="R70" s="108">
        <v>381154403541</v>
      </c>
      <c r="S70" s="109">
        <v>546398039324.5</v>
      </c>
      <c r="T70" s="107">
        <v>137866</v>
      </c>
      <c r="U70" s="108">
        <v>431103747803</v>
      </c>
      <c r="V70" s="109">
        <v>664815838959.5</v>
      </c>
      <c r="W70" s="107">
        <v>137792</v>
      </c>
      <c r="X70" s="108">
        <v>458973794988</v>
      </c>
      <c r="Y70" s="109">
        <v>662078371577</v>
      </c>
      <c r="Z70" s="107">
        <v>131990</v>
      </c>
      <c r="AA70" s="108">
        <v>412571993753</v>
      </c>
      <c r="AB70" s="109">
        <v>614565080066</v>
      </c>
      <c r="AC70" s="107">
        <v>130765</v>
      </c>
      <c r="AD70" s="108">
        <v>421885801960</v>
      </c>
      <c r="AE70" s="109">
        <v>574681789086.5</v>
      </c>
      <c r="AF70" s="107">
        <v>130909</v>
      </c>
      <c r="AG70" s="108">
        <v>455685990095</v>
      </c>
      <c r="AH70" s="109">
        <v>615845265139</v>
      </c>
      <c r="AI70" s="107">
        <v>131957</v>
      </c>
      <c r="AJ70" s="108">
        <v>492943568599</v>
      </c>
      <c r="AK70" s="109">
        <v>652712764317</v>
      </c>
      <c r="AL70" s="107">
        <v>134123</v>
      </c>
      <c r="AM70" s="108">
        <v>529115427008</v>
      </c>
      <c r="AN70" s="109">
        <v>697566024466</v>
      </c>
      <c r="AO70" s="107">
        <v>135946</v>
      </c>
      <c r="AP70" s="108">
        <v>562786351933</v>
      </c>
      <c r="AQ70" s="109">
        <v>750447838879</v>
      </c>
      <c r="AR70" s="107">
        <v>139234</v>
      </c>
      <c r="AS70" s="108">
        <v>621077542596</v>
      </c>
      <c r="AT70" s="109">
        <v>812221449781</v>
      </c>
      <c r="AU70" s="107">
        <v>145274</v>
      </c>
      <c r="AV70" s="108">
        <v>687209819235</v>
      </c>
      <c r="AW70" s="109">
        <v>910866456858</v>
      </c>
      <c r="AX70" s="107">
        <v>152623</v>
      </c>
      <c r="AY70" s="108">
        <v>744384582517</v>
      </c>
      <c r="AZ70" s="109">
        <v>1008042968348</v>
      </c>
      <c r="BA70" s="107">
        <v>158750</v>
      </c>
      <c r="BB70" s="108">
        <v>799252907170</v>
      </c>
      <c r="BC70" s="109">
        <v>1073475624148</v>
      </c>
      <c r="BD70" s="107">
        <v>161739</v>
      </c>
      <c r="BE70" s="108">
        <v>830437334772</v>
      </c>
      <c r="BF70" s="109">
        <v>1124684852286</v>
      </c>
      <c r="BG70" s="107">
        <v>160740</v>
      </c>
      <c r="BH70" s="108">
        <v>812152124660</v>
      </c>
      <c r="BI70" s="109">
        <v>1157858754567.5</v>
      </c>
    </row>
    <row r="71" spans="1:61" ht="15.75" thickBot="1" x14ac:dyDescent="0.3">
      <c r="Q71" s="121"/>
    </row>
    <row r="72" spans="1:61" x14ac:dyDescent="0.25">
      <c r="B72" s="127" t="str">
        <f>"Konur"&amp; " " &amp;B22</f>
        <v>Konur 2001</v>
      </c>
      <c r="C72" s="128"/>
      <c r="D72" s="129"/>
      <c r="E72" s="127" t="str">
        <f t="shared" ref="E72" si="27">"Konur"&amp; " " &amp;E22</f>
        <v>Konur 2002</v>
      </c>
      <c r="F72" s="128"/>
      <c r="G72" s="129"/>
      <c r="H72" s="127" t="str">
        <f t="shared" ref="H72" si="28">"Konur"&amp; " " &amp;H22</f>
        <v>Konur 2003</v>
      </c>
      <c r="I72" s="128"/>
      <c r="J72" s="129"/>
      <c r="K72" s="127" t="str">
        <f t="shared" ref="K72" si="29">"Konur"&amp; " " &amp;K22</f>
        <v>Konur 2004</v>
      </c>
      <c r="L72" s="128"/>
      <c r="M72" s="129"/>
      <c r="N72" s="127" t="str">
        <f t="shared" ref="N72" si="30">"Konur"&amp; " " &amp;N22</f>
        <v>Konur 2005</v>
      </c>
      <c r="O72" s="128"/>
      <c r="P72" s="129"/>
      <c r="Q72" s="127" t="str">
        <f t="shared" ref="Q72" si="31">"Konur"&amp; " " &amp;Q22</f>
        <v>Konur 2006</v>
      </c>
      <c r="R72" s="128"/>
      <c r="S72" s="129"/>
      <c r="T72" s="127" t="str">
        <f t="shared" ref="T72" si="32">"Konur"&amp; " " &amp;T22</f>
        <v>Konur 2007</v>
      </c>
      <c r="U72" s="128"/>
      <c r="V72" s="129"/>
      <c r="W72" s="127" t="str">
        <f t="shared" ref="W72" si="33">"Konur"&amp; " " &amp;W22</f>
        <v>Konur 2008</v>
      </c>
      <c r="X72" s="128"/>
      <c r="Y72" s="129"/>
      <c r="Z72" s="127" t="str">
        <f t="shared" ref="Z72" si="34">"Konur"&amp; " " &amp;Z22</f>
        <v>Konur 2009</v>
      </c>
      <c r="AA72" s="128"/>
      <c r="AB72" s="129"/>
      <c r="AC72" s="127" t="str">
        <f t="shared" ref="AC72" si="35">"Konur"&amp; " " &amp;AC22</f>
        <v>Konur 2010</v>
      </c>
      <c r="AD72" s="128"/>
      <c r="AE72" s="129"/>
      <c r="AF72" s="127" t="str">
        <f t="shared" ref="AF72" si="36">"Konur"&amp; " " &amp;AF22</f>
        <v>Konur 2011</v>
      </c>
      <c r="AG72" s="128"/>
      <c r="AH72" s="129"/>
      <c r="AI72" s="127" t="str">
        <f t="shared" ref="AI72" si="37">"Konur"&amp; " " &amp;AI22</f>
        <v>Konur 2012</v>
      </c>
      <c r="AJ72" s="128"/>
      <c r="AK72" s="129"/>
      <c r="AL72" s="127" t="str">
        <f t="shared" ref="AL72" si="38">"Konur"&amp; " " &amp;AL22</f>
        <v>Konur 2013</v>
      </c>
      <c r="AM72" s="128"/>
      <c r="AN72" s="129"/>
      <c r="AO72" s="127" t="str">
        <f t="shared" ref="AO72" si="39">"Konur"&amp; " " &amp;AO22</f>
        <v>Konur 2014</v>
      </c>
      <c r="AP72" s="128"/>
      <c r="AQ72" s="129"/>
      <c r="AR72" s="127" t="str">
        <f t="shared" ref="AR72" si="40">"Konur"&amp; " " &amp;AR22</f>
        <v>Konur 2015</v>
      </c>
      <c r="AS72" s="128"/>
      <c r="AT72" s="129"/>
      <c r="AU72" s="127" t="str">
        <f t="shared" ref="AU72" si="41">"Konur"&amp; " " &amp;AU22</f>
        <v>Konur 2016</v>
      </c>
      <c r="AV72" s="128"/>
      <c r="AW72" s="129"/>
      <c r="AX72" s="127" t="str">
        <f t="shared" ref="AX72" si="42">"Konur"&amp; " " &amp;AX22</f>
        <v>Konur 2017</v>
      </c>
      <c r="AY72" s="128"/>
      <c r="AZ72" s="129"/>
      <c r="BA72" s="127" t="str">
        <f t="shared" ref="BA72" si="43">"Konur"&amp; " " &amp;BA22</f>
        <v>Konur 2018</v>
      </c>
      <c r="BB72" s="128"/>
      <c r="BC72" s="129"/>
      <c r="BD72" s="127" t="str">
        <f t="shared" ref="BD72" si="44">"Konur"&amp; " " &amp;BD22</f>
        <v>Konur 2019</v>
      </c>
      <c r="BE72" s="128"/>
      <c r="BF72" s="129"/>
      <c r="BG72" s="127" t="str">
        <f t="shared" ref="BG72" si="45">"Konur"&amp; " " &amp;BG22</f>
        <v>Konur 2020</v>
      </c>
      <c r="BH72" s="128"/>
      <c r="BI72" s="129"/>
    </row>
    <row r="73" spans="1:61" x14ac:dyDescent="0.25">
      <c r="B73" s="35" t="s">
        <v>35</v>
      </c>
      <c r="C73" s="36" t="s">
        <v>34</v>
      </c>
      <c r="D73" s="37" t="s">
        <v>29</v>
      </c>
      <c r="E73" s="35" t="s">
        <v>35</v>
      </c>
      <c r="F73" s="36" t="s">
        <v>34</v>
      </c>
      <c r="G73" s="37" t="s">
        <v>29</v>
      </c>
      <c r="H73" s="35" t="s">
        <v>35</v>
      </c>
      <c r="I73" s="36" t="s">
        <v>34</v>
      </c>
      <c r="J73" s="37" t="s">
        <v>29</v>
      </c>
      <c r="K73" s="35" t="s">
        <v>35</v>
      </c>
      <c r="L73" s="36" t="s">
        <v>34</v>
      </c>
      <c r="M73" s="37" t="s">
        <v>29</v>
      </c>
      <c r="N73" s="35" t="s">
        <v>35</v>
      </c>
      <c r="O73" s="36" t="s">
        <v>34</v>
      </c>
      <c r="P73" s="37" t="s">
        <v>29</v>
      </c>
      <c r="Q73" s="35" t="s">
        <v>35</v>
      </c>
      <c r="R73" s="36" t="s">
        <v>34</v>
      </c>
      <c r="S73" s="37" t="s">
        <v>29</v>
      </c>
      <c r="T73" s="35" t="s">
        <v>35</v>
      </c>
      <c r="U73" s="36" t="s">
        <v>34</v>
      </c>
      <c r="V73" s="37" t="s">
        <v>29</v>
      </c>
      <c r="W73" s="35" t="s">
        <v>35</v>
      </c>
      <c r="X73" s="36" t="s">
        <v>34</v>
      </c>
      <c r="Y73" s="37" t="s">
        <v>29</v>
      </c>
      <c r="Z73" s="35" t="s">
        <v>35</v>
      </c>
      <c r="AA73" s="36" t="s">
        <v>34</v>
      </c>
      <c r="AB73" s="37" t="s">
        <v>29</v>
      </c>
      <c r="AC73" s="35" t="s">
        <v>35</v>
      </c>
      <c r="AD73" s="36" t="s">
        <v>34</v>
      </c>
      <c r="AE73" s="37" t="s">
        <v>29</v>
      </c>
      <c r="AF73" s="35" t="s">
        <v>35</v>
      </c>
      <c r="AG73" s="36" t="s">
        <v>34</v>
      </c>
      <c r="AH73" s="37" t="s">
        <v>29</v>
      </c>
      <c r="AI73" s="35" t="s">
        <v>35</v>
      </c>
      <c r="AJ73" s="36" t="s">
        <v>34</v>
      </c>
      <c r="AK73" s="37" t="s">
        <v>29</v>
      </c>
      <c r="AL73" s="35" t="s">
        <v>35</v>
      </c>
      <c r="AM73" s="36" t="s">
        <v>34</v>
      </c>
      <c r="AN73" s="37" t="s">
        <v>29</v>
      </c>
      <c r="AO73" s="35" t="s">
        <v>35</v>
      </c>
      <c r="AP73" s="36" t="s">
        <v>34</v>
      </c>
      <c r="AQ73" s="37" t="s">
        <v>29</v>
      </c>
      <c r="AR73" s="35" t="s">
        <v>35</v>
      </c>
      <c r="AS73" s="36" t="s">
        <v>34</v>
      </c>
      <c r="AT73" s="37" t="s">
        <v>29</v>
      </c>
      <c r="AU73" s="35" t="s">
        <v>35</v>
      </c>
      <c r="AV73" s="36" t="s">
        <v>34</v>
      </c>
      <c r="AW73" s="37" t="s">
        <v>29</v>
      </c>
      <c r="AX73" s="35" t="s">
        <v>35</v>
      </c>
      <c r="AY73" s="36" t="s">
        <v>34</v>
      </c>
      <c r="AZ73" s="37" t="s">
        <v>29</v>
      </c>
      <c r="BA73" s="35" t="s">
        <v>35</v>
      </c>
      <c r="BB73" s="36" t="s">
        <v>34</v>
      </c>
      <c r="BC73" s="37" t="s">
        <v>29</v>
      </c>
      <c r="BD73" s="35" t="s">
        <v>35</v>
      </c>
      <c r="BE73" s="36" t="s">
        <v>34</v>
      </c>
      <c r="BF73" s="37" t="s">
        <v>29</v>
      </c>
      <c r="BG73" s="35" t="s">
        <v>35</v>
      </c>
      <c r="BH73" s="36" t="s">
        <v>34</v>
      </c>
      <c r="BI73" s="37" t="s">
        <v>29</v>
      </c>
    </row>
    <row r="74" spans="1:61" x14ac:dyDescent="0.25">
      <c r="A74" s="11" t="s">
        <v>36</v>
      </c>
      <c r="B74" s="38">
        <v>294</v>
      </c>
      <c r="C74" s="39">
        <v>302719197</v>
      </c>
      <c r="D74" s="40">
        <v>445316661</v>
      </c>
      <c r="E74" s="38">
        <v>288</v>
      </c>
      <c r="F74" s="39">
        <v>317695824</v>
      </c>
      <c r="G74" s="40">
        <v>452344615</v>
      </c>
      <c r="H74" s="38">
        <v>289</v>
      </c>
      <c r="I74" s="39">
        <v>321101508</v>
      </c>
      <c r="J74" s="40">
        <v>488493654</v>
      </c>
      <c r="K74" s="44">
        <v>289</v>
      </c>
      <c r="L74" s="42">
        <v>363256333</v>
      </c>
      <c r="M74" s="43">
        <v>497735051</v>
      </c>
      <c r="N74" s="44">
        <v>292</v>
      </c>
      <c r="O74" s="42">
        <v>421348042</v>
      </c>
      <c r="P74" s="43">
        <v>629719013.5</v>
      </c>
      <c r="Q74" s="44">
        <v>294</v>
      </c>
      <c r="R74" s="42">
        <v>456491971</v>
      </c>
      <c r="S74" s="43">
        <v>696771107.5</v>
      </c>
      <c r="T74" s="44">
        <v>294</v>
      </c>
      <c r="U74" s="42">
        <v>492497893</v>
      </c>
      <c r="V74" s="43">
        <v>732830403.5</v>
      </c>
      <c r="W74" s="44">
        <v>295</v>
      </c>
      <c r="X74" s="42">
        <v>551954774</v>
      </c>
      <c r="Y74" s="43">
        <v>852285767.5</v>
      </c>
      <c r="Z74" s="44">
        <v>285</v>
      </c>
      <c r="AA74" s="42">
        <v>533258402</v>
      </c>
      <c r="AB74" s="43">
        <v>831022274.5</v>
      </c>
      <c r="AC74" s="44">
        <v>278</v>
      </c>
      <c r="AD74" s="42">
        <v>532148330</v>
      </c>
      <c r="AE74" s="43">
        <v>785624352.5</v>
      </c>
      <c r="AF74" s="44">
        <v>278</v>
      </c>
      <c r="AG74" s="42">
        <v>577798157</v>
      </c>
      <c r="AH74" s="43">
        <v>852133450.5</v>
      </c>
      <c r="AI74" s="44">
        <v>282</v>
      </c>
      <c r="AJ74" s="42">
        <v>596580457</v>
      </c>
      <c r="AK74" s="43">
        <v>894467177</v>
      </c>
      <c r="AL74" s="44">
        <v>285</v>
      </c>
      <c r="AM74" s="42">
        <v>609103293</v>
      </c>
      <c r="AN74" s="43">
        <v>909132139</v>
      </c>
      <c r="AO74" s="44">
        <v>278</v>
      </c>
      <c r="AP74" s="42">
        <v>608689339</v>
      </c>
      <c r="AQ74" s="43">
        <v>1954889413</v>
      </c>
      <c r="AR74" s="44">
        <v>289</v>
      </c>
      <c r="AS74" s="42">
        <v>677907102</v>
      </c>
      <c r="AT74" s="43">
        <v>1090040736.5</v>
      </c>
      <c r="AU74" s="44">
        <v>301</v>
      </c>
      <c r="AV74" s="42">
        <v>732247560</v>
      </c>
      <c r="AW74" s="43">
        <v>1145993957.5</v>
      </c>
      <c r="AX74" s="44">
        <v>304</v>
      </c>
      <c r="AY74" s="42">
        <v>756263535</v>
      </c>
      <c r="AZ74" s="43">
        <v>1270922652.5</v>
      </c>
      <c r="BA74" s="44">
        <v>310</v>
      </c>
      <c r="BB74" s="42">
        <v>801211957</v>
      </c>
      <c r="BC74" s="43">
        <v>1326986475</v>
      </c>
      <c r="BD74" s="44">
        <v>310</v>
      </c>
      <c r="BE74" s="42">
        <v>820648990</v>
      </c>
      <c r="BF74" s="43">
        <v>1361988238.5</v>
      </c>
      <c r="BG74" s="45"/>
      <c r="BH74" s="46"/>
      <c r="BI74" s="47"/>
    </row>
    <row r="75" spans="1:61" x14ac:dyDescent="0.25">
      <c r="A75" s="11" t="s">
        <v>37</v>
      </c>
      <c r="B75" s="48">
        <v>1148</v>
      </c>
      <c r="C75" s="49">
        <v>1182891503</v>
      </c>
      <c r="D75" s="50">
        <v>1781904578.5</v>
      </c>
      <c r="E75" s="48">
        <v>1140</v>
      </c>
      <c r="F75" s="49">
        <v>1301424411</v>
      </c>
      <c r="G75" s="50">
        <v>1806042153</v>
      </c>
      <c r="H75" s="48">
        <v>1163</v>
      </c>
      <c r="I75" s="49">
        <v>1411426083</v>
      </c>
      <c r="J75" s="50">
        <v>1931888964.5</v>
      </c>
      <c r="K75" s="54">
        <v>1184</v>
      </c>
      <c r="L75" s="52">
        <v>1554513878</v>
      </c>
      <c r="M75" s="53">
        <v>2239483291</v>
      </c>
      <c r="N75" s="54">
        <v>1236</v>
      </c>
      <c r="O75" s="52">
        <v>1885174841</v>
      </c>
      <c r="P75" s="53">
        <v>3046071493.5</v>
      </c>
      <c r="Q75" s="54">
        <v>1660</v>
      </c>
      <c r="R75" s="52">
        <v>2720326028</v>
      </c>
      <c r="S75" s="53">
        <v>3884477371.5</v>
      </c>
      <c r="T75" s="54">
        <v>1751</v>
      </c>
      <c r="U75" s="52">
        <v>3119252988</v>
      </c>
      <c r="V75" s="53">
        <v>4812265318</v>
      </c>
      <c r="W75" s="54">
        <v>1711</v>
      </c>
      <c r="X75" s="52">
        <v>3513639165</v>
      </c>
      <c r="Y75" s="53">
        <v>5240423566</v>
      </c>
      <c r="Z75" s="54">
        <v>1710</v>
      </c>
      <c r="AA75" s="52">
        <v>3486775954</v>
      </c>
      <c r="AB75" s="53">
        <v>5182362852</v>
      </c>
      <c r="AC75" s="54">
        <v>1671</v>
      </c>
      <c r="AD75" s="52">
        <v>3520424228</v>
      </c>
      <c r="AE75" s="53">
        <v>4993656543</v>
      </c>
      <c r="AF75" s="54">
        <v>1697</v>
      </c>
      <c r="AG75" s="52">
        <v>3764195963</v>
      </c>
      <c r="AH75" s="53">
        <v>5320238166.5</v>
      </c>
      <c r="AI75" s="54">
        <v>1712</v>
      </c>
      <c r="AJ75" s="52">
        <v>3947329384</v>
      </c>
      <c r="AK75" s="53">
        <v>5502331471.5</v>
      </c>
      <c r="AL75" s="54">
        <v>1722</v>
      </c>
      <c r="AM75" s="52">
        <v>4103376337</v>
      </c>
      <c r="AN75" s="53">
        <v>5923192408</v>
      </c>
      <c r="AO75" s="54">
        <v>1748</v>
      </c>
      <c r="AP75" s="52">
        <v>4514962276</v>
      </c>
      <c r="AQ75" s="53">
        <v>6389424174</v>
      </c>
      <c r="AR75" s="54">
        <v>1732</v>
      </c>
      <c r="AS75" s="52">
        <v>4868508994</v>
      </c>
      <c r="AT75" s="53">
        <v>6707614951</v>
      </c>
      <c r="AU75" s="54">
        <v>1760</v>
      </c>
      <c r="AV75" s="52">
        <v>5431583484</v>
      </c>
      <c r="AW75" s="53">
        <v>7382350242.5</v>
      </c>
      <c r="AX75" s="54">
        <v>1835</v>
      </c>
      <c r="AY75" s="52">
        <v>5963103335</v>
      </c>
      <c r="AZ75" s="53">
        <v>8421299945</v>
      </c>
      <c r="BA75" s="54">
        <v>1943</v>
      </c>
      <c r="BB75" s="52">
        <v>6637274016</v>
      </c>
      <c r="BC75" s="53">
        <v>9213321553</v>
      </c>
      <c r="BD75" s="54">
        <v>1951</v>
      </c>
      <c r="BE75" s="52">
        <v>6827044541</v>
      </c>
      <c r="BF75" s="53">
        <v>9633100526.5</v>
      </c>
      <c r="BG75" s="54">
        <v>1947</v>
      </c>
      <c r="BH75" s="52">
        <v>7330801821</v>
      </c>
      <c r="BI75" s="53">
        <v>10665198467</v>
      </c>
    </row>
    <row r="76" spans="1:61" x14ac:dyDescent="0.25">
      <c r="A76" s="11" t="s">
        <v>38</v>
      </c>
      <c r="B76" s="55"/>
      <c r="C76" s="56"/>
      <c r="D76" s="57"/>
      <c r="E76" s="55"/>
      <c r="F76" s="56"/>
      <c r="G76" s="57"/>
      <c r="H76" s="55"/>
      <c r="I76" s="56"/>
      <c r="J76" s="57"/>
      <c r="K76" s="61"/>
      <c r="L76" s="62"/>
      <c r="M76" s="63"/>
      <c r="N76" s="61"/>
      <c r="O76" s="62"/>
      <c r="P76" s="63"/>
      <c r="Q76" s="64"/>
      <c r="R76" s="59"/>
      <c r="S76" s="60"/>
      <c r="T76" s="64"/>
      <c r="U76" s="59"/>
      <c r="V76" s="60"/>
      <c r="W76" s="64"/>
      <c r="X76" s="59"/>
      <c r="Y76" s="60"/>
      <c r="Z76" s="64"/>
      <c r="AA76" s="59"/>
      <c r="AB76" s="60"/>
      <c r="AC76" s="64"/>
      <c r="AD76" s="59"/>
      <c r="AE76" s="60"/>
      <c r="AF76" s="64"/>
      <c r="AG76" s="59"/>
      <c r="AH76" s="60"/>
      <c r="AI76" s="64"/>
      <c r="AJ76" s="59"/>
      <c r="AK76" s="60"/>
      <c r="AL76" s="64"/>
      <c r="AM76" s="59"/>
      <c r="AN76" s="60"/>
      <c r="AO76" s="64"/>
      <c r="AP76" s="59"/>
      <c r="AQ76" s="60"/>
      <c r="AR76" s="64"/>
      <c r="AS76" s="59"/>
      <c r="AT76" s="60"/>
      <c r="AU76" s="64"/>
      <c r="AV76" s="59"/>
      <c r="AW76" s="60"/>
      <c r="AX76" s="64"/>
      <c r="AY76" s="59"/>
      <c r="AZ76" s="60"/>
      <c r="BA76" s="64"/>
      <c r="BB76" s="59"/>
      <c r="BC76" s="60"/>
      <c r="BD76" s="64"/>
      <c r="BE76" s="59"/>
      <c r="BF76" s="60"/>
      <c r="BG76" s="65">
        <v>2015</v>
      </c>
      <c r="BH76" s="65">
        <v>6660650420</v>
      </c>
      <c r="BI76" s="65">
        <v>10167053941.5</v>
      </c>
    </row>
    <row r="77" spans="1:61" x14ac:dyDescent="0.25">
      <c r="A77" s="11" t="s">
        <v>39</v>
      </c>
      <c r="B77" s="48">
        <v>41</v>
      </c>
      <c r="C77" s="49">
        <v>46788749</v>
      </c>
      <c r="D77" s="50">
        <v>62924832.5</v>
      </c>
      <c r="E77" s="48">
        <v>39</v>
      </c>
      <c r="F77" s="49">
        <v>45362879</v>
      </c>
      <c r="G77" s="50">
        <v>61533048.5</v>
      </c>
      <c r="H77" s="48">
        <v>39</v>
      </c>
      <c r="I77" s="49">
        <v>47168034</v>
      </c>
      <c r="J77" s="50">
        <v>69806366.5</v>
      </c>
      <c r="K77" s="54">
        <v>45</v>
      </c>
      <c r="L77" s="52">
        <v>46813355</v>
      </c>
      <c r="M77" s="53">
        <v>93664933</v>
      </c>
      <c r="N77" s="54">
        <v>39</v>
      </c>
      <c r="O77" s="52">
        <v>44415132</v>
      </c>
      <c r="P77" s="53">
        <v>73763756</v>
      </c>
      <c r="Q77" s="64"/>
      <c r="R77" s="59"/>
      <c r="S77" s="60"/>
      <c r="T77" s="64"/>
      <c r="U77" s="59"/>
      <c r="V77" s="60"/>
      <c r="W77" s="64"/>
      <c r="X77" s="59"/>
      <c r="Y77" s="60"/>
      <c r="Z77" s="64"/>
      <c r="AA77" s="59"/>
      <c r="AB77" s="60"/>
      <c r="AC77" s="64"/>
      <c r="AD77" s="59"/>
      <c r="AE77" s="60"/>
      <c r="AF77" s="64"/>
      <c r="AG77" s="59"/>
      <c r="AH77" s="60"/>
      <c r="AI77" s="64"/>
      <c r="AJ77" s="59"/>
      <c r="AK77" s="60"/>
      <c r="AL77" s="64"/>
      <c r="AM77" s="59"/>
      <c r="AN77" s="60"/>
      <c r="AO77" s="64"/>
      <c r="AP77" s="59"/>
      <c r="AQ77" s="60"/>
      <c r="AR77" s="64"/>
      <c r="AS77" s="59"/>
      <c r="AT77" s="60"/>
      <c r="AU77" s="64"/>
      <c r="AV77" s="59"/>
      <c r="AW77" s="60"/>
      <c r="AX77" s="64"/>
      <c r="AY77" s="59"/>
      <c r="AZ77" s="60"/>
      <c r="BA77" s="64"/>
      <c r="BB77" s="59"/>
      <c r="BC77" s="60"/>
      <c r="BD77" s="64"/>
      <c r="BE77" s="59"/>
      <c r="BF77" s="60"/>
      <c r="BG77" s="64"/>
      <c r="BH77" s="59"/>
      <c r="BI77" s="60"/>
    </row>
    <row r="78" spans="1:61" x14ac:dyDescent="0.25">
      <c r="A78" s="11" t="s">
        <v>40</v>
      </c>
      <c r="B78" s="48">
        <v>290</v>
      </c>
      <c r="C78" s="49">
        <v>268634728</v>
      </c>
      <c r="D78" s="50">
        <v>405879777</v>
      </c>
      <c r="E78" s="48">
        <v>299</v>
      </c>
      <c r="F78" s="49">
        <v>292758704</v>
      </c>
      <c r="G78" s="50">
        <v>432519750</v>
      </c>
      <c r="H78" s="48">
        <v>283</v>
      </c>
      <c r="I78" s="49">
        <v>288169303</v>
      </c>
      <c r="J78" s="50">
        <v>440867104.5</v>
      </c>
      <c r="K78" s="54">
        <v>277</v>
      </c>
      <c r="L78" s="52">
        <v>315302205</v>
      </c>
      <c r="M78" s="53">
        <v>515842668.5</v>
      </c>
      <c r="N78" s="54">
        <v>280</v>
      </c>
      <c r="O78" s="52">
        <v>324093869</v>
      </c>
      <c r="P78" s="53">
        <v>526486089.5</v>
      </c>
      <c r="Q78" s="54">
        <v>272</v>
      </c>
      <c r="R78" s="52">
        <v>353293274</v>
      </c>
      <c r="S78" s="53">
        <v>540981255.5</v>
      </c>
      <c r="T78" s="54">
        <v>274</v>
      </c>
      <c r="U78" s="52">
        <v>380335767</v>
      </c>
      <c r="V78" s="53">
        <v>699276633</v>
      </c>
      <c r="W78" s="54">
        <v>263</v>
      </c>
      <c r="X78" s="52">
        <v>381338902</v>
      </c>
      <c r="Y78" s="53">
        <v>667312587.5</v>
      </c>
      <c r="Z78" s="54">
        <v>262</v>
      </c>
      <c r="AA78" s="52">
        <v>392354513</v>
      </c>
      <c r="AB78" s="53">
        <v>692801329</v>
      </c>
      <c r="AC78" s="54">
        <v>257</v>
      </c>
      <c r="AD78" s="52">
        <v>429638692</v>
      </c>
      <c r="AE78" s="53">
        <v>673992863</v>
      </c>
      <c r="AF78" s="54">
        <v>258</v>
      </c>
      <c r="AG78" s="52">
        <v>480915297</v>
      </c>
      <c r="AH78" s="53">
        <v>732760321</v>
      </c>
      <c r="AI78" s="54">
        <v>268</v>
      </c>
      <c r="AJ78" s="52">
        <v>529366611</v>
      </c>
      <c r="AK78" s="53">
        <v>814862481.5</v>
      </c>
      <c r="AL78" s="54">
        <v>271</v>
      </c>
      <c r="AM78" s="52">
        <v>596420136</v>
      </c>
      <c r="AN78" s="53">
        <v>882343582.5</v>
      </c>
      <c r="AO78" s="54">
        <v>273</v>
      </c>
      <c r="AP78" s="52">
        <v>644707278</v>
      </c>
      <c r="AQ78" s="53">
        <v>947252199</v>
      </c>
      <c r="AR78" s="54">
        <v>264</v>
      </c>
      <c r="AS78" s="52">
        <v>677984614</v>
      </c>
      <c r="AT78" s="53">
        <v>967823322.5</v>
      </c>
      <c r="AU78" s="54">
        <v>262</v>
      </c>
      <c r="AV78" s="52">
        <v>787738832</v>
      </c>
      <c r="AW78" s="53">
        <v>1100488769</v>
      </c>
      <c r="AX78" s="54">
        <v>271</v>
      </c>
      <c r="AY78" s="52">
        <v>827612138</v>
      </c>
      <c r="AZ78" s="53">
        <v>1229032923</v>
      </c>
      <c r="BA78" s="54">
        <v>275</v>
      </c>
      <c r="BB78" s="52">
        <v>834290768</v>
      </c>
      <c r="BC78" s="53">
        <v>1257994072</v>
      </c>
      <c r="BD78" s="54">
        <v>270</v>
      </c>
      <c r="BE78" s="52">
        <v>848393515</v>
      </c>
      <c r="BF78" s="53">
        <v>1391986076.5</v>
      </c>
      <c r="BG78" s="54">
        <v>273</v>
      </c>
      <c r="BH78" s="52">
        <v>922434218</v>
      </c>
      <c r="BI78" s="53">
        <v>1427607228.5</v>
      </c>
    </row>
    <row r="79" spans="1:61" x14ac:dyDescent="0.25">
      <c r="A79" s="11" t="s">
        <v>41</v>
      </c>
      <c r="B79" s="48">
        <v>25</v>
      </c>
      <c r="C79" s="49">
        <v>24450271</v>
      </c>
      <c r="D79" s="50">
        <v>32798781.5</v>
      </c>
      <c r="E79" s="48">
        <v>23</v>
      </c>
      <c r="F79" s="49">
        <v>24542944</v>
      </c>
      <c r="G79" s="50">
        <v>35625482.5</v>
      </c>
      <c r="H79" s="48">
        <v>33</v>
      </c>
      <c r="I79" s="49">
        <v>38890559</v>
      </c>
      <c r="J79" s="50">
        <v>54496852.5</v>
      </c>
      <c r="K79" s="54">
        <v>39</v>
      </c>
      <c r="L79" s="52">
        <v>71510966</v>
      </c>
      <c r="M79" s="53">
        <v>82176664.5</v>
      </c>
      <c r="N79" s="54">
        <v>54</v>
      </c>
      <c r="O79" s="52">
        <v>87878941</v>
      </c>
      <c r="P79" s="53">
        <v>99230557.5</v>
      </c>
      <c r="Q79" s="54">
        <v>56</v>
      </c>
      <c r="R79" s="52">
        <v>110882120</v>
      </c>
      <c r="S79" s="53">
        <v>120013370</v>
      </c>
      <c r="T79" s="54">
        <v>56</v>
      </c>
      <c r="U79" s="52">
        <v>122331808</v>
      </c>
      <c r="V79" s="53">
        <v>148676436.5</v>
      </c>
      <c r="W79" s="54">
        <v>47</v>
      </c>
      <c r="X79" s="52">
        <v>92158169</v>
      </c>
      <c r="Y79" s="53">
        <v>132407401</v>
      </c>
      <c r="Z79" s="54">
        <v>34</v>
      </c>
      <c r="AA79" s="52">
        <v>61904953</v>
      </c>
      <c r="AB79" s="53">
        <v>83092532.5</v>
      </c>
      <c r="AC79" s="54">
        <v>27</v>
      </c>
      <c r="AD79" s="52">
        <v>55876549</v>
      </c>
      <c r="AE79" s="53">
        <v>71740451</v>
      </c>
      <c r="AF79" s="54">
        <v>27</v>
      </c>
      <c r="AG79" s="52">
        <v>56493941</v>
      </c>
      <c r="AH79" s="53">
        <v>76557532</v>
      </c>
      <c r="AI79" s="54">
        <v>25</v>
      </c>
      <c r="AJ79" s="52">
        <v>53493610</v>
      </c>
      <c r="AK79" s="53">
        <v>76249360.5</v>
      </c>
      <c r="AL79" s="54">
        <v>25</v>
      </c>
      <c r="AM79" s="52">
        <v>46854625</v>
      </c>
      <c r="AN79" s="53">
        <v>62784771</v>
      </c>
      <c r="AO79" s="54">
        <v>30</v>
      </c>
      <c r="AP79" s="52">
        <v>84103700</v>
      </c>
      <c r="AQ79" s="53">
        <v>106664322.5</v>
      </c>
      <c r="AR79" s="54">
        <v>30</v>
      </c>
      <c r="AS79" s="52">
        <v>71819399</v>
      </c>
      <c r="AT79" s="53">
        <v>96449348</v>
      </c>
      <c r="AU79" s="54">
        <v>30</v>
      </c>
      <c r="AV79" s="52">
        <v>68698801</v>
      </c>
      <c r="AW79" s="53">
        <v>100889990.5</v>
      </c>
      <c r="AX79" s="54">
        <v>33</v>
      </c>
      <c r="AY79" s="52">
        <v>75956428</v>
      </c>
      <c r="AZ79" s="53">
        <v>110829783.5</v>
      </c>
      <c r="BA79" s="54">
        <v>32</v>
      </c>
      <c r="BB79" s="52">
        <v>83721493</v>
      </c>
      <c r="BC79" s="53">
        <v>124049832</v>
      </c>
      <c r="BD79" s="54">
        <v>31</v>
      </c>
      <c r="BE79" s="52">
        <v>80924592</v>
      </c>
      <c r="BF79" s="53">
        <v>128582234.5</v>
      </c>
      <c r="BG79" s="54">
        <v>36</v>
      </c>
      <c r="BH79" s="52">
        <v>107266953</v>
      </c>
      <c r="BI79" s="53">
        <v>155690244.5</v>
      </c>
    </row>
    <row r="80" spans="1:61" x14ac:dyDescent="0.25">
      <c r="A80" s="11" t="s">
        <v>42</v>
      </c>
      <c r="B80" s="48">
        <v>149</v>
      </c>
      <c r="C80" s="49">
        <v>163376344</v>
      </c>
      <c r="D80" s="50">
        <v>214183434</v>
      </c>
      <c r="E80" s="48">
        <v>146</v>
      </c>
      <c r="F80" s="49">
        <v>172710218</v>
      </c>
      <c r="G80" s="50">
        <v>223046067.5</v>
      </c>
      <c r="H80" s="48">
        <v>155</v>
      </c>
      <c r="I80" s="49">
        <v>206235160</v>
      </c>
      <c r="J80" s="50">
        <v>264704217</v>
      </c>
      <c r="K80" s="61"/>
      <c r="L80" s="62"/>
      <c r="M80" s="63"/>
      <c r="N80" s="61"/>
      <c r="O80" s="62"/>
      <c r="P80" s="63"/>
      <c r="Q80" s="61"/>
      <c r="R80" s="62"/>
      <c r="S80" s="63"/>
      <c r="T80" s="61"/>
      <c r="U80" s="62"/>
      <c r="V80" s="63"/>
      <c r="W80" s="61"/>
      <c r="X80" s="62"/>
      <c r="Y80" s="63"/>
      <c r="Z80" s="61"/>
      <c r="AA80" s="62"/>
      <c r="AB80" s="63"/>
      <c r="AC80" s="61"/>
      <c r="AD80" s="62"/>
      <c r="AE80" s="63"/>
      <c r="AF80" s="61"/>
      <c r="AG80" s="62"/>
      <c r="AH80" s="63"/>
      <c r="AI80" s="61"/>
      <c r="AJ80" s="62"/>
      <c r="AK80" s="63"/>
      <c r="AL80" s="61"/>
      <c r="AM80" s="62"/>
      <c r="AN80" s="63"/>
      <c r="AO80" s="61"/>
      <c r="AP80" s="62"/>
      <c r="AQ80" s="63"/>
      <c r="AR80" s="61"/>
      <c r="AS80" s="62"/>
      <c r="AT80" s="63"/>
      <c r="AU80" s="61"/>
      <c r="AV80" s="62"/>
      <c r="AW80" s="63"/>
      <c r="AX80" s="61"/>
      <c r="AY80" s="62"/>
      <c r="AZ80" s="63"/>
      <c r="BA80" s="61"/>
      <c r="BB80" s="62"/>
      <c r="BC80" s="63"/>
      <c r="BD80" s="61"/>
      <c r="BE80" s="62"/>
      <c r="BF80" s="63"/>
      <c r="BG80" s="61"/>
      <c r="BH80" s="62"/>
      <c r="BI80" s="63"/>
    </row>
    <row r="81" spans="1:61" x14ac:dyDescent="0.25">
      <c r="A81" s="11" t="s">
        <v>43</v>
      </c>
      <c r="B81" s="48">
        <v>58</v>
      </c>
      <c r="C81" s="49">
        <v>41902348</v>
      </c>
      <c r="D81" s="50">
        <v>70070792.5</v>
      </c>
      <c r="E81" s="48">
        <v>54</v>
      </c>
      <c r="F81" s="49">
        <v>48799959</v>
      </c>
      <c r="G81" s="50">
        <v>77793910.5</v>
      </c>
      <c r="H81" s="48">
        <v>51</v>
      </c>
      <c r="I81" s="49">
        <v>46881943</v>
      </c>
      <c r="J81" s="50">
        <v>84725431</v>
      </c>
      <c r="K81" s="54">
        <v>51</v>
      </c>
      <c r="L81" s="52">
        <v>44684253</v>
      </c>
      <c r="M81" s="53">
        <v>74975794.5</v>
      </c>
      <c r="N81" s="54">
        <v>53</v>
      </c>
      <c r="O81" s="52">
        <v>53210623</v>
      </c>
      <c r="P81" s="53">
        <v>82182629</v>
      </c>
      <c r="Q81" s="54">
        <v>55</v>
      </c>
      <c r="R81" s="52">
        <v>54085093</v>
      </c>
      <c r="S81" s="53">
        <v>105763855</v>
      </c>
      <c r="T81" s="54">
        <v>55</v>
      </c>
      <c r="U81" s="52">
        <v>47304267</v>
      </c>
      <c r="V81" s="53">
        <v>94187433.5</v>
      </c>
      <c r="W81" s="54">
        <v>54</v>
      </c>
      <c r="X81" s="52">
        <v>65592273</v>
      </c>
      <c r="Y81" s="53">
        <v>122485821</v>
      </c>
      <c r="Z81" s="54">
        <v>47</v>
      </c>
      <c r="AA81" s="52">
        <v>58172993</v>
      </c>
      <c r="AB81" s="53">
        <v>114145176.5</v>
      </c>
      <c r="AC81" s="54">
        <v>47</v>
      </c>
      <c r="AD81" s="52">
        <v>57959989</v>
      </c>
      <c r="AE81" s="53">
        <v>104785551.5</v>
      </c>
      <c r="AF81" s="54">
        <v>47</v>
      </c>
      <c r="AG81" s="52">
        <v>55017865</v>
      </c>
      <c r="AH81" s="53">
        <v>98934203</v>
      </c>
      <c r="AI81" s="54">
        <v>45</v>
      </c>
      <c r="AJ81" s="52">
        <v>63832419</v>
      </c>
      <c r="AK81" s="53">
        <v>108063493.5</v>
      </c>
      <c r="AL81" s="54">
        <v>47</v>
      </c>
      <c r="AM81" s="52">
        <v>72607554</v>
      </c>
      <c r="AN81" s="53">
        <v>124276856.5</v>
      </c>
      <c r="AO81" s="54">
        <v>51</v>
      </c>
      <c r="AP81" s="52">
        <v>74006864</v>
      </c>
      <c r="AQ81" s="53">
        <v>139144820</v>
      </c>
      <c r="AR81" s="54">
        <v>48</v>
      </c>
      <c r="AS81" s="52">
        <v>93079038</v>
      </c>
      <c r="AT81" s="53">
        <v>158789093.5</v>
      </c>
      <c r="AU81" s="54">
        <v>45</v>
      </c>
      <c r="AV81" s="52">
        <v>83163424</v>
      </c>
      <c r="AW81" s="53">
        <v>143097794.5</v>
      </c>
      <c r="AX81" s="54">
        <v>48</v>
      </c>
      <c r="AY81" s="52">
        <v>105348424</v>
      </c>
      <c r="AZ81" s="53">
        <v>312525197.5</v>
      </c>
      <c r="BA81" s="54">
        <v>53</v>
      </c>
      <c r="BB81" s="52">
        <v>132264507</v>
      </c>
      <c r="BC81" s="53">
        <v>283945386.5</v>
      </c>
      <c r="BD81" s="54">
        <v>55</v>
      </c>
      <c r="BE81" s="52">
        <v>139665603</v>
      </c>
      <c r="BF81" s="53">
        <v>228647694.5</v>
      </c>
      <c r="BG81" s="64"/>
      <c r="BH81" s="59"/>
      <c r="BI81" s="60"/>
    </row>
    <row r="82" spans="1:61" x14ac:dyDescent="0.25">
      <c r="A82" s="11" t="s">
        <v>44</v>
      </c>
      <c r="B82" s="48">
        <v>104</v>
      </c>
      <c r="C82" s="49">
        <v>75168786</v>
      </c>
      <c r="D82" s="50">
        <v>124810980</v>
      </c>
      <c r="E82" s="48">
        <v>95</v>
      </c>
      <c r="F82" s="49">
        <v>83659023</v>
      </c>
      <c r="G82" s="50">
        <v>117684160</v>
      </c>
      <c r="H82" s="48">
        <v>112</v>
      </c>
      <c r="I82" s="49">
        <v>90128726</v>
      </c>
      <c r="J82" s="50">
        <v>147695791</v>
      </c>
      <c r="K82" s="61"/>
      <c r="L82" s="62"/>
      <c r="M82" s="63"/>
      <c r="N82" s="61"/>
      <c r="O82" s="62"/>
      <c r="P82" s="63"/>
      <c r="Q82" s="64"/>
      <c r="R82" s="59"/>
      <c r="S82" s="60"/>
      <c r="T82" s="64"/>
      <c r="U82" s="59"/>
      <c r="V82" s="60"/>
      <c r="W82" s="64"/>
      <c r="X82" s="59"/>
      <c r="Y82" s="60"/>
      <c r="Z82" s="64"/>
      <c r="AA82" s="59"/>
      <c r="AB82" s="60"/>
      <c r="AC82" s="64"/>
      <c r="AD82" s="59"/>
      <c r="AE82" s="60"/>
      <c r="AF82" s="64"/>
      <c r="AG82" s="59"/>
      <c r="AH82" s="60"/>
      <c r="AI82" s="64"/>
      <c r="AJ82" s="59"/>
      <c r="AK82" s="60"/>
      <c r="AL82" s="64"/>
      <c r="AM82" s="59"/>
      <c r="AN82" s="60"/>
      <c r="AO82" s="64"/>
      <c r="AP82" s="59"/>
      <c r="AQ82" s="60"/>
      <c r="AR82" s="64"/>
      <c r="AS82" s="59"/>
      <c r="AT82" s="60"/>
      <c r="AU82" s="64"/>
      <c r="AV82" s="59"/>
      <c r="AW82" s="60"/>
      <c r="AX82" s="64"/>
      <c r="AY82" s="59"/>
      <c r="AZ82" s="60"/>
      <c r="BA82" s="64"/>
      <c r="BB82" s="59"/>
      <c r="BC82" s="60"/>
      <c r="BD82" s="64"/>
      <c r="BE82" s="59"/>
      <c r="BF82" s="60"/>
      <c r="BG82" s="64"/>
      <c r="BH82" s="59"/>
      <c r="BI82" s="60"/>
    </row>
    <row r="83" spans="1:61" x14ac:dyDescent="0.25">
      <c r="A83" s="11" t="s">
        <v>45</v>
      </c>
      <c r="B83" s="48">
        <v>13</v>
      </c>
      <c r="C83" s="49">
        <v>9851045</v>
      </c>
      <c r="D83" s="50">
        <v>14442193</v>
      </c>
      <c r="E83" s="48">
        <v>14</v>
      </c>
      <c r="F83" s="49">
        <v>12404716</v>
      </c>
      <c r="G83" s="50">
        <v>18801575.5</v>
      </c>
      <c r="H83" s="48">
        <v>15</v>
      </c>
      <c r="I83" s="49">
        <v>13681208</v>
      </c>
      <c r="J83" s="50">
        <v>25802123</v>
      </c>
      <c r="K83" s="54">
        <v>15</v>
      </c>
      <c r="L83" s="52">
        <v>17884942</v>
      </c>
      <c r="M83" s="53">
        <v>26372892.5</v>
      </c>
      <c r="N83" s="54">
        <v>18</v>
      </c>
      <c r="O83" s="52">
        <v>24482936</v>
      </c>
      <c r="P83" s="53">
        <v>30423763</v>
      </c>
      <c r="Q83" s="64"/>
      <c r="R83" s="59"/>
      <c r="S83" s="60"/>
      <c r="T83" s="64"/>
      <c r="U83" s="59"/>
      <c r="V83" s="60"/>
      <c r="W83" s="64"/>
      <c r="X83" s="59"/>
      <c r="Y83" s="60"/>
      <c r="Z83" s="64"/>
      <c r="AA83" s="59"/>
      <c r="AB83" s="60"/>
      <c r="AC83" s="64"/>
      <c r="AD83" s="59"/>
      <c r="AE83" s="60"/>
      <c r="AF83" s="64"/>
      <c r="AG83" s="59"/>
      <c r="AH83" s="60"/>
      <c r="AI83" s="64"/>
      <c r="AJ83" s="59"/>
      <c r="AK83" s="60"/>
      <c r="AL83" s="64"/>
      <c r="AM83" s="59"/>
      <c r="AN83" s="60"/>
      <c r="AO83" s="64"/>
      <c r="AP83" s="59"/>
      <c r="AQ83" s="60"/>
      <c r="AR83" s="64"/>
      <c r="AS83" s="59"/>
      <c r="AT83" s="60"/>
      <c r="AU83" s="64"/>
      <c r="AV83" s="59"/>
      <c r="AW83" s="60"/>
      <c r="AX83" s="64"/>
      <c r="AY83" s="59"/>
      <c r="AZ83" s="60"/>
      <c r="BA83" s="64"/>
      <c r="BB83" s="59"/>
      <c r="BC83" s="60"/>
      <c r="BD83" s="64"/>
      <c r="BE83" s="59"/>
      <c r="BF83" s="60"/>
      <c r="BG83" s="64"/>
      <c r="BH83" s="59"/>
      <c r="BI83" s="60"/>
    </row>
    <row r="84" spans="1:61" x14ac:dyDescent="0.25">
      <c r="A84" s="11" t="s">
        <v>46</v>
      </c>
      <c r="B84" s="48">
        <v>23</v>
      </c>
      <c r="C84" s="49">
        <v>13254533</v>
      </c>
      <c r="D84" s="50">
        <v>27837864.5</v>
      </c>
      <c r="E84" s="48">
        <v>21</v>
      </c>
      <c r="F84" s="49">
        <v>15927180</v>
      </c>
      <c r="G84" s="50">
        <v>27653549.5</v>
      </c>
      <c r="H84" s="48">
        <v>20</v>
      </c>
      <c r="I84" s="49">
        <v>16726115</v>
      </c>
      <c r="J84" s="50">
        <v>27127097.5</v>
      </c>
      <c r="K84" s="54">
        <v>17</v>
      </c>
      <c r="L84" s="52">
        <v>15476310</v>
      </c>
      <c r="M84" s="53">
        <v>24515854</v>
      </c>
      <c r="N84" s="54">
        <v>18</v>
      </c>
      <c r="O84" s="52">
        <v>18560674</v>
      </c>
      <c r="P84" s="53">
        <v>32482163.5</v>
      </c>
      <c r="Q84" s="64"/>
      <c r="R84" s="59"/>
      <c r="S84" s="60"/>
      <c r="T84" s="64"/>
      <c r="U84" s="59"/>
      <c r="V84" s="60"/>
      <c r="W84" s="64"/>
      <c r="X84" s="59"/>
      <c r="Y84" s="60"/>
      <c r="Z84" s="64"/>
      <c r="AA84" s="59"/>
      <c r="AB84" s="60"/>
      <c r="AC84" s="64"/>
      <c r="AD84" s="59"/>
      <c r="AE84" s="60"/>
      <c r="AF84" s="64"/>
      <c r="AG84" s="59"/>
      <c r="AH84" s="60"/>
      <c r="AI84" s="64"/>
      <c r="AJ84" s="59"/>
      <c r="AK84" s="60"/>
      <c r="AL84" s="64"/>
      <c r="AM84" s="59"/>
      <c r="AN84" s="60"/>
      <c r="AO84" s="64"/>
      <c r="AP84" s="59"/>
      <c r="AQ84" s="60"/>
      <c r="AR84" s="64"/>
      <c r="AS84" s="59"/>
      <c r="AT84" s="60"/>
      <c r="AU84" s="64"/>
      <c r="AV84" s="59"/>
      <c r="AW84" s="60"/>
      <c r="AX84" s="64"/>
      <c r="AY84" s="59"/>
      <c r="AZ84" s="60"/>
      <c r="BA84" s="64"/>
      <c r="BB84" s="59"/>
      <c r="BC84" s="60"/>
      <c r="BD84" s="64"/>
      <c r="BE84" s="59"/>
      <c r="BF84" s="60"/>
      <c r="BG84" s="64"/>
      <c r="BH84" s="59"/>
      <c r="BI84" s="60"/>
    </row>
    <row r="85" spans="1:61" x14ac:dyDescent="0.25">
      <c r="A85" s="11" t="s">
        <v>47</v>
      </c>
      <c r="B85" s="66">
        <v>208</v>
      </c>
      <c r="C85" s="67">
        <v>216331873</v>
      </c>
      <c r="D85" s="68">
        <v>282089817</v>
      </c>
      <c r="E85" s="66">
        <v>213</v>
      </c>
      <c r="F85" s="67">
        <v>221167851</v>
      </c>
      <c r="G85" s="68">
        <v>303834794.5</v>
      </c>
      <c r="H85" s="111"/>
      <c r="I85" s="56"/>
      <c r="J85" s="57"/>
      <c r="K85" s="61"/>
      <c r="L85" s="62"/>
      <c r="M85" s="63"/>
      <c r="N85" s="61"/>
      <c r="O85" s="62"/>
      <c r="P85" s="63"/>
      <c r="Q85" s="64"/>
      <c r="R85" s="59"/>
      <c r="S85" s="60"/>
      <c r="T85" s="64"/>
      <c r="U85" s="59"/>
      <c r="V85" s="60"/>
      <c r="W85" s="64"/>
      <c r="X85" s="59"/>
      <c r="Y85" s="60"/>
      <c r="Z85" s="64"/>
      <c r="AA85" s="59"/>
      <c r="AB85" s="60"/>
      <c r="AC85" s="64"/>
      <c r="AD85" s="59"/>
      <c r="AE85" s="60"/>
      <c r="AF85" s="64"/>
      <c r="AG85" s="59"/>
      <c r="AH85" s="60"/>
      <c r="AI85" s="64"/>
      <c r="AJ85" s="59"/>
      <c r="AK85" s="60"/>
      <c r="AL85" s="64"/>
      <c r="AM85" s="59"/>
      <c r="AN85" s="60"/>
      <c r="AO85" s="64"/>
      <c r="AP85" s="59"/>
      <c r="AQ85" s="60"/>
      <c r="AR85" s="64"/>
      <c r="AS85" s="59"/>
      <c r="AT85" s="60"/>
      <c r="AU85" s="64"/>
      <c r="AV85" s="59"/>
      <c r="AW85" s="60"/>
      <c r="AX85" s="64"/>
      <c r="AY85" s="59"/>
      <c r="AZ85" s="60"/>
      <c r="BA85" s="64"/>
      <c r="BB85" s="59"/>
      <c r="BC85" s="60"/>
      <c r="BD85" s="64"/>
      <c r="BE85" s="59"/>
      <c r="BF85" s="60"/>
      <c r="BG85" s="64"/>
      <c r="BH85" s="59"/>
      <c r="BI85" s="60"/>
    </row>
    <row r="86" spans="1:61" x14ac:dyDescent="0.25">
      <c r="A86" s="11" t="s">
        <v>48</v>
      </c>
      <c r="B86" s="66">
        <v>97</v>
      </c>
      <c r="C86" s="67">
        <v>93368090</v>
      </c>
      <c r="D86" s="68">
        <v>140070328</v>
      </c>
      <c r="E86" s="66">
        <v>101</v>
      </c>
      <c r="F86" s="67">
        <v>101716689</v>
      </c>
      <c r="G86" s="68">
        <v>151901536.5</v>
      </c>
      <c r="H86" s="111"/>
      <c r="I86" s="56"/>
      <c r="J86" s="57"/>
      <c r="K86" s="61"/>
      <c r="L86" s="62"/>
      <c r="M86" s="63"/>
      <c r="N86" s="61"/>
      <c r="O86" s="62"/>
      <c r="P86" s="63"/>
      <c r="Q86" s="64"/>
      <c r="R86" s="59"/>
      <c r="S86" s="60"/>
      <c r="T86" s="64"/>
      <c r="U86" s="59"/>
      <c r="V86" s="60"/>
      <c r="W86" s="64"/>
      <c r="X86" s="59"/>
      <c r="Y86" s="60"/>
      <c r="Z86" s="64"/>
      <c r="AA86" s="59"/>
      <c r="AB86" s="60"/>
      <c r="AC86" s="64"/>
      <c r="AD86" s="59"/>
      <c r="AE86" s="60"/>
      <c r="AF86" s="64"/>
      <c r="AG86" s="59"/>
      <c r="AH86" s="60"/>
      <c r="AI86" s="64"/>
      <c r="AJ86" s="59"/>
      <c r="AK86" s="60"/>
      <c r="AL86" s="64"/>
      <c r="AM86" s="59"/>
      <c r="AN86" s="60"/>
      <c r="AO86" s="64"/>
      <c r="AP86" s="59"/>
      <c r="AQ86" s="60"/>
      <c r="AR86" s="64"/>
      <c r="AS86" s="59"/>
      <c r="AT86" s="60"/>
      <c r="AU86" s="64"/>
      <c r="AV86" s="59"/>
      <c r="AW86" s="60"/>
      <c r="AX86" s="64"/>
      <c r="AY86" s="59"/>
      <c r="AZ86" s="60"/>
      <c r="BA86" s="64"/>
      <c r="BB86" s="59"/>
      <c r="BC86" s="60"/>
      <c r="BD86" s="64"/>
      <c r="BE86" s="59"/>
      <c r="BF86" s="60"/>
      <c r="BG86" s="64"/>
      <c r="BH86" s="59"/>
      <c r="BI86" s="60"/>
    </row>
    <row r="87" spans="1:61" x14ac:dyDescent="0.25">
      <c r="A87" s="11" t="s">
        <v>49</v>
      </c>
      <c r="B87" s="48">
        <v>104</v>
      </c>
      <c r="C87" s="49">
        <v>87595205</v>
      </c>
      <c r="D87" s="50">
        <v>146104332.5</v>
      </c>
      <c r="E87" s="48">
        <v>100</v>
      </c>
      <c r="F87" s="49">
        <v>93424582</v>
      </c>
      <c r="G87" s="50">
        <v>146710611</v>
      </c>
      <c r="H87" s="48">
        <v>97</v>
      </c>
      <c r="I87" s="49">
        <v>99869036</v>
      </c>
      <c r="J87" s="50">
        <v>153883022.5</v>
      </c>
      <c r="K87" s="54">
        <v>93</v>
      </c>
      <c r="L87" s="52">
        <v>102730955</v>
      </c>
      <c r="M87" s="53">
        <v>163822223.5</v>
      </c>
      <c r="N87" s="54">
        <v>91</v>
      </c>
      <c r="O87" s="52">
        <v>101440700</v>
      </c>
      <c r="P87" s="53">
        <v>169925199.5</v>
      </c>
      <c r="Q87" s="54">
        <v>96</v>
      </c>
      <c r="R87" s="52">
        <v>120948392</v>
      </c>
      <c r="S87" s="53">
        <v>187620231.5</v>
      </c>
      <c r="T87" s="54">
        <v>90</v>
      </c>
      <c r="U87" s="52">
        <v>95517920</v>
      </c>
      <c r="V87" s="53">
        <v>173272409</v>
      </c>
      <c r="W87" s="54">
        <v>81</v>
      </c>
      <c r="X87" s="52">
        <v>112375890</v>
      </c>
      <c r="Y87" s="53">
        <v>197187276.5</v>
      </c>
      <c r="Z87" s="54">
        <v>88</v>
      </c>
      <c r="AA87" s="52">
        <v>111004569</v>
      </c>
      <c r="AB87" s="53">
        <v>226833109</v>
      </c>
      <c r="AC87" s="54">
        <v>80</v>
      </c>
      <c r="AD87" s="52">
        <v>114501795</v>
      </c>
      <c r="AE87" s="53">
        <v>182489198</v>
      </c>
      <c r="AF87" s="54">
        <v>80</v>
      </c>
      <c r="AG87" s="52">
        <v>109529897</v>
      </c>
      <c r="AH87" s="53">
        <v>190502194.5</v>
      </c>
      <c r="AI87" s="54">
        <v>79</v>
      </c>
      <c r="AJ87" s="52">
        <v>116264593</v>
      </c>
      <c r="AK87" s="53">
        <v>211885004</v>
      </c>
      <c r="AL87" s="54">
        <v>79</v>
      </c>
      <c r="AM87" s="52">
        <v>122033235</v>
      </c>
      <c r="AN87" s="53">
        <v>203051740.5</v>
      </c>
      <c r="AO87" s="54">
        <v>80</v>
      </c>
      <c r="AP87" s="52">
        <v>138620123</v>
      </c>
      <c r="AQ87" s="53">
        <v>226479643</v>
      </c>
      <c r="AR87" s="54">
        <v>82</v>
      </c>
      <c r="AS87" s="52">
        <v>183260323</v>
      </c>
      <c r="AT87" s="53">
        <v>271273015.5</v>
      </c>
      <c r="AU87" s="54">
        <v>76</v>
      </c>
      <c r="AV87" s="52">
        <v>182003668</v>
      </c>
      <c r="AW87" s="53">
        <v>285834721</v>
      </c>
      <c r="AX87" s="54">
        <v>74</v>
      </c>
      <c r="AY87" s="52">
        <v>194903159</v>
      </c>
      <c r="AZ87" s="53">
        <v>288803766</v>
      </c>
      <c r="BA87" s="64"/>
      <c r="BB87" s="59"/>
      <c r="BC87" s="60"/>
      <c r="BD87" s="64"/>
      <c r="BE87" s="59"/>
      <c r="BF87" s="60"/>
      <c r="BG87" s="64"/>
      <c r="BH87" s="59"/>
      <c r="BI87" s="60"/>
    </row>
    <row r="88" spans="1:61" x14ac:dyDescent="0.25">
      <c r="A88" s="11" t="s">
        <v>50</v>
      </c>
      <c r="B88" s="48">
        <v>191</v>
      </c>
      <c r="C88" s="49">
        <v>168213962</v>
      </c>
      <c r="D88" s="50">
        <v>297636187</v>
      </c>
      <c r="E88" s="48">
        <v>184</v>
      </c>
      <c r="F88" s="49">
        <v>171741537</v>
      </c>
      <c r="G88" s="50">
        <v>242858127</v>
      </c>
      <c r="H88" s="48">
        <v>182</v>
      </c>
      <c r="I88" s="49">
        <v>191042931</v>
      </c>
      <c r="J88" s="50">
        <v>261154414.5</v>
      </c>
      <c r="K88" s="54">
        <v>175</v>
      </c>
      <c r="L88" s="52">
        <v>205220273</v>
      </c>
      <c r="M88" s="53">
        <v>302087548.5</v>
      </c>
      <c r="N88" s="54">
        <v>168</v>
      </c>
      <c r="O88" s="52">
        <v>215289195</v>
      </c>
      <c r="P88" s="53">
        <v>292848321.5</v>
      </c>
      <c r="Q88" s="54">
        <v>178</v>
      </c>
      <c r="R88" s="52">
        <v>228857339</v>
      </c>
      <c r="S88" s="53">
        <v>334019253.5</v>
      </c>
      <c r="T88" s="54">
        <v>180</v>
      </c>
      <c r="U88" s="52">
        <v>264575373</v>
      </c>
      <c r="V88" s="53">
        <v>397038431.5</v>
      </c>
      <c r="W88" s="54">
        <v>174</v>
      </c>
      <c r="X88" s="52">
        <v>282988899</v>
      </c>
      <c r="Y88" s="53">
        <v>417872083.5</v>
      </c>
      <c r="Z88" s="54">
        <v>167</v>
      </c>
      <c r="AA88" s="52">
        <v>277112100</v>
      </c>
      <c r="AB88" s="53">
        <v>406537642.5</v>
      </c>
      <c r="AC88" s="54">
        <v>166</v>
      </c>
      <c r="AD88" s="52">
        <v>256999804</v>
      </c>
      <c r="AE88" s="53">
        <v>384672411</v>
      </c>
      <c r="AF88" s="54">
        <v>171</v>
      </c>
      <c r="AG88" s="52">
        <v>285253172</v>
      </c>
      <c r="AH88" s="53">
        <v>443460971.5</v>
      </c>
      <c r="AI88" s="54">
        <v>161</v>
      </c>
      <c r="AJ88" s="52">
        <v>300316824</v>
      </c>
      <c r="AK88" s="53">
        <v>450865864.5</v>
      </c>
      <c r="AL88" s="54">
        <v>169</v>
      </c>
      <c r="AM88" s="52">
        <v>361260908</v>
      </c>
      <c r="AN88" s="53">
        <v>511671278</v>
      </c>
      <c r="AO88" s="54">
        <v>151</v>
      </c>
      <c r="AP88" s="52">
        <v>305807768</v>
      </c>
      <c r="AQ88" s="53">
        <v>516725105</v>
      </c>
      <c r="AR88" s="54">
        <v>163</v>
      </c>
      <c r="AS88" s="52">
        <v>377733860</v>
      </c>
      <c r="AT88" s="53">
        <v>540452484</v>
      </c>
      <c r="AU88" s="54">
        <v>169</v>
      </c>
      <c r="AV88" s="52">
        <v>413004160</v>
      </c>
      <c r="AW88" s="53">
        <v>579862347</v>
      </c>
      <c r="AX88" s="54">
        <v>184</v>
      </c>
      <c r="AY88" s="52">
        <v>437689097</v>
      </c>
      <c r="AZ88" s="53">
        <v>675283711.5</v>
      </c>
      <c r="BA88" s="54">
        <v>189</v>
      </c>
      <c r="BB88" s="52">
        <v>486872715</v>
      </c>
      <c r="BC88" s="53">
        <v>718278375.5</v>
      </c>
      <c r="BD88" s="54">
        <v>187</v>
      </c>
      <c r="BE88" s="52">
        <v>536755932</v>
      </c>
      <c r="BF88" s="53">
        <v>775724386.5</v>
      </c>
      <c r="BG88" s="64"/>
      <c r="BH88" s="59"/>
      <c r="BI88" s="60"/>
    </row>
    <row r="89" spans="1:61" x14ac:dyDescent="0.25">
      <c r="A89" s="11" t="s">
        <v>51</v>
      </c>
      <c r="B89" s="73">
        <v>787</v>
      </c>
      <c r="C89" s="74">
        <v>856849240</v>
      </c>
      <c r="D89" s="75">
        <v>1226911758</v>
      </c>
      <c r="E89" s="73">
        <v>801</v>
      </c>
      <c r="F89" s="74">
        <v>959774095</v>
      </c>
      <c r="G89" s="75">
        <v>1301190829</v>
      </c>
      <c r="H89" s="73">
        <v>832</v>
      </c>
      <c r="I89" s="74">
        <v>1079066873</v>
      </c>
      <c r="J89" s="75">
        <v>1461090931</v>
      </c>
      <c r="K89" s="61"/>
      <c r="L89" s="62"/>
      <c r="M89" s="63"/>
      <c r="N89" s="61"/>
      <c r="O89" s="62"/>
      <c r="P89" s="63"/>
      <c r="Q89" s="64"/>
      <c r="R89" s="59"/>
      <c r="S89" s="60"/>
      <c r="T89" s="64"/>
      <c r="U89" s="59"/>
      <c r="V89" s="60"/>
      <c r="W89" s="64"/>
      <c r="X89" s="59"/>
      <c r="Y89" s="60"/>
      <c r="Z89" s="64"/>
      <c r="AA89" s="59"/>
      <c r="AB89" s="60"/>
      <c r="AC89" s="64"/>
      <c r="AD89" s="59"/>
      <c r="AE89" s="60"/>
      <c r="AF89" s="64"/>
      <c r="AG89" s="59"/>
      <c r="AH89" s="60"/>
      <c r="AI89" s="64"/>
      <c r="AJ89" s="59"/>
      <c r="AK89" s="60"/>
      <c r="AL89" s="64"/>
      <c r="AM89" s="59"/>
      <c r="AN89" s="60"/>
      <c r="AO89" s="64"/>
      <c r="AP89" s="59"/>
      <c r="AQ89" s="60"/>
      <c r="AR89" s="64"/>
      <c r="AS89" s="59"/>
      <c r="AT89" s="60"/>
      <c r="AU89" s="64"/>
      <c r="AV89" s="59"/>
      <c r="AW89" s="60"/>
      <c r="AX89" s="64"/>
      <c r="AY89" s="59"/>
      <c r="AZ89" s="60"/>
      <c r="BA89" s="64"/>
      <c r="BB89" s="59"/>
      <c r="BC89" s="60"/>
      <c r="BD89" s="64"/>
      <c r="BE89" s="59"/>
      <c r="BF89" s="60"/>
      <c r="BG89" s="64"/>
      <c r="BH89" s="59"/>
      <c r="BI89" s="60"/>
    </row>
    <row r="90" spans="1:61" x14ac:dyDescent="0.25">
      <c r="A90" s="11" t="s">
        <v>52</v>
      </c>
      <c r="B90" s="112"/>
      <c r="C90" s="113"/>
      <c r="D90" s="114"/>
      <c r="E90" s="112"/>
      <c r="F90" s="113"/>
      <c r="G90" s="114"/>
      <c r="H90" s="65">
        <v>321</v>
      </c>
      <c r="I90" s="115">
        <v>373344345</v>
      </c>
      <c r="J90" s="115">
        <v>523292457.5</v>
      </c>
      <c r="K90" s="82">
        <v>323</v>
      </c>
      <c r="L90" s="80">
        <v>418086878</v>
      </c>
      <c r="M90" s="81">
        <v>574803509.5</v>
      </c>
      <c r="N90" s="82">
        <v>321</v>
      </c>
      <c r="O90" s="80">
        <v>450406820</v>
      </c>
      <c r="P90" s="81">
        <v>612576950.5</v>
      </c>
      <c r="Q90" s="64"/>
      <c r="R90" s="59"/>
      <c r="S90" s="60"/>
      <c r="T90" s="64"/>
      <c r="U90" s="59"/>
      <c r="V90" s="60"/>
      <c r="W90" s="64"/>
      <c r="X90" s="59"/>
      <c r="Y90" s="60"/>
      <c r="Z90" s="64"/>
      <c r="AA90" s="59"/>
      <c r="AB90" s="60"/>
      <c r="AC90" s="64"/>
      <c r="AD90" s="59"/>
      <c r="AE90" s="60"/>
      <c r="AF90" s="64"/>
      <c r="AG90" s="59"/>
      <c r="AH90" s="60"/>
      <c r="AI90" s="64"/>
      <c r="AJ90" s="59"/>
      <c r="AK90" s="60"/>
      <c r="AL90" s="64"/>
      <c r="AM90" s="59"/>
      <c r="AN90" s="60"/>
      <c r="AO90" s="64"/>
      <c r="AP90" s="59"/>
      <c r="AQ90" s="60"/>
      <c r="AR90" s="64"/>
      <c r="AS90" s="59"/>
      <c r="AT90" s="60"/>
      <c r="AU90" s="64"/>
      <c r="AV90" s="59"/>
      <c r="AW90" s="60"/>
      <c r="AX90" s="64"/>
      <c r="AY90" s="59"/>
      <c r="AZ90" s="60"/>
      <c r="BA90" s="64"/>
      <c r="BB90" s="59"/>
      <c r="BC90" s="60"/>
      <c r="BD90" s="64"/>
      <c r="BE90" s="59"/>
      <c r="BF90" s="60"/>
      <c r="BG90" s="64"/>
      <c r="BH90" s="59"/>
      <c r="BI90" s="60"/>
    </row>
    <row r="91" spans="1:61" x14ac:dyDescent="0.25">
      <c r="A91" s="11" t="s">
        <v>53</v>
      </c>
      <c r="B91" s="112"/>
      <c r="C91" s="113"/>
      <c r="D91" s="114"/>
      <c r="E91" s="112"/>
      <c r="F91" s="113"/>
      <c r="G91" s="114"/>
      <c r="H91" s="116"/>
      <c r="I91" s="117"/>
      <c r="J91" s="118"/>
      <c r="K91" s="82">
        <v>1174</v>
      </c>
      <c r="L91" s="80">
        <v>1554898409</v>
      </c>
      <c r="M91" s="81">
        <v>2222417590.5</v>
      </c>
      <c r="N91" s="82">
        <v>1284</v>
      </c>
      <c r="O91" s="80">
        <v>1930774895</v>
      </c>
      <c r="P91" s="81">
        <v>2730734391</v>
      </c>
      <c r="Q91" s="82">
        <v>1366</v>
      </c>
      <c r="R91" s="80">
        <v>2332850717</v>
      </c>
      <c r="S91" s="81">
        <v>3258139524</v>
      </c>
      <c r="T91" s="82">
        <v>1428</v>
      </c>
      <c r="U91" s="80">
        <v>2738850828</v>
      </c>
      <c r="V91" s="81">
        <v>3967799060.5</v>
      </c>
      <c r="W91" s="82">
        <v>1365</v>
      </c>
      <c r="X91" s="80">
        <v>2797558448</v>
      </c>
      <c r="Y91" s="81">
        <v>4121419737</v>
      </c>
      <c r="Z91" s="82">
        <v>1337</v>
      </c>
      <c r="AA91" s="80">
        <v>2692077320</v>
      </c>
      <c r="AB91" s="81">
        <v>4022047553.5</v>
      </c>
      <c r="AC91" s="82">
        <v>1314</v>
      </c>
      <c r="AD91" s="80">
        <v>2693854354</v>
      </c>
      <c r="AE91" s="81">
        <v>3769590972</v>
      </c>
      <c r="AF91" s="82">
        <v>1323</v>
      </c>
      <c r="AG91" s="80">
        <v>2785317810</v>
      </c>
      <c r="AH91" s="81">
        <v>4113944450</v>
      </c>
      <c r="AI91" s="82">
        <v>1352</v>
      </c>
      <c r="AJ91" s="80">
        <v>3061172699</v>
      </c>
      <c r="AK91" s="81">
        <v>4311188073</v>
      </c>
      <c r="AL91" s="82">
        <v>1343</v>
      </c>
      <c r="AM91" s="80">
        <v>3278833064</v>
      </c>
      <c r="AN91" s="81">
        <v>4614760645.5</v>
      </c>
      <c r="AO91" s="82">
        <v>1361</v>
      </c>
      <c r="AP91" s="80">
        <v>3441483846</v>
      </c>
      <c r="AQ91" s="81">
        <v>4975725362</v>
      </c>
      <c r="AR91" s="82">
        <v>1375</v>
      </c>
      <c r="AS91" s="80">
        <v>3798760031</v>
      </c>
      <c r="AT91" s="81">
        <v>5183086618</v>
      </c>
      <c r="AU91" s="82">
        <v>1416</v>
      </c>
      <c r="AV91" s="80">
        <v>4088007346</v>
      </c>
      <c r="AW91" s="81">
        <v>5864857794.5</v>
      </c>
      <c r="AX91" s="82">
        <v>1465</v>
      </c>
      <c r="AY91" s="80">
        <v>4403894369</v>
      </c>
      <c r="AZ91" s="81">
        <v>6479073681</v>
      </c>
      <c r="BA91" s="82">
        <v>1514</v>
      </c>
      <c r="BB91" s="80">
        <v>4851613536</v>
      </c>
      <c r="BC91" s="81">
        <v>6923019385.5</v>
      </c>
      <c r="BD91" s="82">
        <v>1514</v>
      </c>
      <c r="BE91" s="80">
        <v>5048373000</v>
      </c>
      <c r="BF91" s="81">
        <v>7327854419</v>
      </c>
      <c r="BG91" s="64"/>
      <c r="BH91" s="59"/>
      <c r="BI91" s="60"/>
    </row>
    <row r="92" spans="1:61" x14ac:dyDescent="0.25">
      <c r="A92" s="11" t="s">
        <v>54</v>
      </c>
      <c r="B92" s="88">
        <v>825</v>
      </c>
      <c r="C92" s="89">
        <v>902206723</v>
      </c>
      <c r="D92" s="90">
        <v>1241642934.5</v>
      </c>
      <c r="E92" s="88">
        <v>835</v>
      </c>
      <c r="F92" s="89">
        <v>980992271</v>
      </c>
      <c r="G92" s="90">
        <v>2273100548</v>
      </c>
      <c r="H92" s="88">
        <v>823</v>
      </c>
      <c r="I92" s="89">
        <v>1005052511</v>
      </c>
      <c r="J92" s="90">
        <v>2000056363.5</v>
      </c>
      <c r="K92" s="94">
        <v>812</v>
      </c>
      <c r="L92" s="92">
        <v>1038694012</v>
      </c>
      <c r="M92" s="93">
        <v>1593104830.5</v>
      </c>
      <c r="N92" s="94">
        <v>814</v>
      </c>
      <c r="O92" s="92">
        <v>1145939779</v>
      </c>
      <c r="P92" s="93">
        <v>1719393456</v>
      </c>
      <c r="Q92" s="94">
        <v>826</v>
      </c>
      <c r="R92" s="92">
        <v>1217858082</v>
      </c>
      <c r="S92" s="93">
        <v>2359222854</v>
      </c>
      <c r="T92" s="94">
        <v>833</v>
      </c>
      <c r="U92" s="92">
        <v>1305970561</v>
      </c>
      <c r="V92" s="93">
        <v>2255695802.5</v>
      </c>
      <c r="W92" s="94">
        <v>841</v>
      </c>
      <c r="X92" s="92">
        <v>1452106985</v>
      </c>
      <c r="Y92" s="93">
        <v>2494202893.5</v>
      </c>
      <c r="Z92" s="94">
        <v>831</v>
      </c>
      <c r="AA92" s="92">
        <v>1518897050</v>
      </c>
      <c r="AB92" s="93">
        <v>2411088021</v>
      </c>
      <c r="AC92" s="94">
        <v>845</v>
      </c>
      <c r="AD92" s="92">
        <v>1558675463</v>
      </c>
      <c r="AE92" s="93">
        <v>2317490949.5</v>
      </c>
      <c r="AF92" s="94">
        <v>879</v>
      </c>
      <c r="AG92" s="92">
        <v>1736750657</v>
      </c>
      <c r="AH92" s="93">
        <v>2553657259</v>
      </c>
      <c r="AI92" s="94">
        <v>887</v>
      </c>
      <c r="AJ92" s="92">
        <v>1923925027</v>
      </c>
      <c r="AK92" s="93">
        <v>2852481440</v>
      </c>
      <c r="AL92" s="94">
        <v>898</v>
      </c>
      <c r="AM92" s="92">
        <v>2075375501</v>
      </c>
      <c r="AN92" s="93">
        <v>3185835234.5</v>
      </c>
      <c r="AO92" s="94">
        <v>915</v>
      </c>
      <c r="AP92" s="92">
        <v>2223107203</v>
      </c>
      <c r="AQ92" s="93">
        <v>3270173241.5</v>
      </c>
      <c r="AR92" s="95"/>
      <c r="AS92" s="96"/>
      <c r="AT92" s="97"/>
      <c r="AU92" s="95"/>
      <c r="AV92" s="96"/>
      <c r="AW92" s="97"/>
      <c r="AX92" s="95"/>
      <c r="AY92" s="96"/>
      <c r="AZ92" s="97"/>
      <c r="BA92" s="95"/>
      <c r="BB92" s="96"/>
      <c r="BC92" s="97"/>
      <c r="BD92" s="95"/>
      <c r="BE92" s="96"/>
      <c r="BF92" s="97"/>
      <c r="BG92" s="95"/>
      <c r="BH92" s="96"/>
      <c r="BI92" s="97"/>
    </row>
    <row r="93" spans="1:61" x14ac:dyDescent="0.25">
      <c r="B93" s="98"/>
      <c r="C93" s="99"/>
      <c r="D93" s="100"/>
      <c r="E93" s="98"/>
      <c r="F93" s="99"/>
      <c r="G93" s="100"/>
      <c r="H93" s="98"/>
      <c r="I93" s="99"/>
      <c r="J93" s="100"/>
      <c r="K93" s="98"/>
      <c r="L93" s="99"/>
      <c r="M93" s="100"/>
      <c r="N93" s="98"/>
      <c r="O93" s="99"/>
      <c r="P93" s="100"/>
      <c r="Q93" s="98"/>
      <c r="R93" s="99"/>
      <c r="S93" s="100"/>
      <c r="T93" s="98"/>
      <c r="U93" s="99"/>
      <c r="V93" s="100"/>
      <c r="W93" s="98"/>
      <c r="X93" s="99"/>
      <c r="Y93" s="100"/>
      <c r="Z93" s="98"/>
      <c r="AA93" s="99"/>
      <c r="AB93" s="100"/>
      <c r="AC93" s="98"/>
      <c r="AD93" s="99"/>
      <c r="AE93" s="100"/>
      <c r="AF93" s="98"/>
      <c r="AG93" s="99"/>
      <c r="AH93" s="100"/>
      <c r="AI93" s="98"/>
      <c r="AJ93" s="99"/>
      <c r="AK93" s="100"/>
      <c r="AL93" s="98"/>
      <c r="AM93" s="99"/>
      <c r="AN93" s="100"/>
      <c r="AO93" s="98"/>
      <c r="AP93" s="99"/>
      <c r="AQ93" s="100"/>
      <c r="AR93" s="98"/>
      <c r="AS93" s="99"/>
      <c r="AT93" s="100"/>
      <c r="AU93" s="98"/>
      <c r="AV93" s="99"/>
      <c r="AW93" s="100"/>
      <c r="AX93" s="98"/>
      <c r="AY93" s="99"/>
      <c r="AZ93" s="100"/>
      <c r="BA93" s="98"/>
      <c r="BB93" s="99"/>
      <c r="BC93" s="100"/>
      <c r="BD93" s="98"/>
      <c r="BE93" s="99"/>
      <c r="BF93" s="100"/>
      <c r="BG93" s="98"/>
      <c r="BH93" s="99"/>
      <c r="BI93" s="100"/>
    </row>
    <row r="94" spans="1:61" x14ac:dyDescent="0.25">
      <c r="A94" s="119" t="s">
        <v>2</v>
      </c>
      <c r="B94" s="102">
        <f>SUM(B74:B92)</f>
        <v>4357</v>
      </c>
      <c r="C94" s="103">
        <f t="shared" ref="C94:D94" si="46">SUM(C74:C92)</f>
        <v>4453602597</v>
      </c>
      <c r="D94" s="104">
        <f t="shared" si="46"/>
        <v>6514625251.5</v>
      </c>
      <c r="E94" s="102">
        <f>SUM(E74:E92)</f>
        <v>4353</v>
      </c>
      <c r="F94" s="103">
        <f>SUM(F74:F92)</f>
        <v>4844102883</v>
      </c>
      <c r="G94" s="104">
        <f>SUM(G74:G92)</f>
        <v>7672640758</v>
      </c>
      <c r="H94" s="102">
        <f>SUM(H74:H92)</f>
        <v>4415</v>
      </c>
      <c r="I94" s="103">
        <f t="shared" ref="I94:BI94" si="47">SUM(I74:I92)</f>
        <v>5228784335</v>
      </c>
      <c r="J94" s="104">
        <f t="shared" si="47"/>
        <v>7935084790.5</v>
      </c>
      <c r="K94" s="102">
        <f t="shared" si="47"/>
        <v>4494</v>
      </c>
      <c r="L94" s="103">
        <f t="shared" si="47"/>
        <v>5749072769</v>
      </c>
      <c r="M94" s="104">
        <f t="shared" si="47"/>
        <v>8411002851.5</v>
      </c>
      <c r="N94" s="102">
        <f t="shared" si="47"/>
        <v>4668</v>
      </c>
      <c r="O94" s="103">
        <f t="shared" si="47"/>
        <v>6703016447</v>
      </c>
      <c r="P94" s="104">
        <f t="shared" si="47"/>
        <v>10045837784</v>
      </c>
      <c r="Q94" s="102">
        <f t="shared" si="47"/>
        <v>4803</v>
      </c>
      <c r="R94" s="103">
        <f t="shared" si="47"/>
        <v>7595593016</v>
      </c>
      <c r="S94" s="104">
        <f t="shared" si="47"/>
        <v>11487008822.5</v>
      </c>
      <c r="T94" s="102">
        <f t="shared" si="47"/>
        <v>4961</v>
      </c>
      <c r="U94" s="103">
        <f t="shared" si="47"/>
        <v>8566637405</v>
      </c>
      <c r="V94" s="104">
        <f t="shared" si="47"/>
        <v>13281041928</v>
      </c>
      <c r="W94" s="102">
        <f t="shared" si="47"/>
        <v>4831</v>
      </c>
      <c r="X94" s="103">
        <f t="shared" si="47"/>
        <v>9249713505</v>
      </c>
      <c r="Y94" s="104">
        <f t="shared" si="47"/>
        <v>14245597133.5</v>
      </c>
      <c r="Z94" s="102">
        <f t="shared" si="47"/>
        <v>4761</v>
      </c>
      <c r="AA94" s="103">
        <f t="shared" si="47"/>
        <v>9131557854</v>
      </c>
      <c r="AB94" s="104">
        <f t="shared" si="47"/>
        <v>13969930490.5</v>
      </c>
      <c r="AC94" s="102">
        <f t="shared" si="47"/>
        <v>4685</v>
      </c>
      <c r="AD94" s="103">
        <f t="shared" si="47"/>
        <v>9220079204</v>
      </c>
      <c r="AE94" s="104">
        <f t="shared" si="47"/>
        <v>13284043291.5</v>
      </c>
      <c r="AF94" s="102">
        <f t="shared" si="47"/>
        <v>4760</v>
      </c>
      <c r="AG94" s="103">
        <f t="shared" si="47"/>
        <v>9851272759</v>
      </c>
      <c r="AH94" s="104">
        <f t="shared" si="47"/>
        <v>14382188548</v>
      </c>
      <c r="AI94" s="102">
        <f t="shared" si="47"/>
        <v>4811</v>
      </c>
      <c r="AJ94" s="103">
        <f t="shared" si="47"/>
        <v>10592281624</v>
      </c>
      <c r="AK94" s="104">
        <f t="shared" si="47"/>
        <v>15222394365.5</v>
      </c>
      <c r="AL94" s="102">
        <f t="shared" si="47"/>
        <v>4839</v>
      </c>
      <c r="AM94" s="103">
        <f t="shared" si="47"/>
        <v>11265864653</v>
      </c>
      <c r="AN94" s="104">
        <f t="shared" si="47"/>
        <v>16417048655.5</v>
      </c>
      <c r="AO94" s="102">
        <f t="shared" si="47"/>
        <v>4887</v>
      </c>
      <c r="AP94" s="103">
        <f t="shared" si="47"/>
        <v>12035488397</v>
      </c>
      <c r="AQ94" s="104">
        <f t="shared" si="47"/>
        <v>18526478280</v>
      </c>
      <c r="AR94" s="102">
        <f t="shared" si="47"/>
        <v>3983</v>
      </c>
      <c r="AS94" s="103">
        <f t="shared" si="47"/>
        <v>10749053361</v>
      </c>
      <c r="AT94" s="104">
        <f t="shared" si="47"/>
        <v>15015529569</v>
      </c>
      <c r="AU94" s="102">
        <f t="shared" si="47"/>
        <v>4059</v>
      </c>
      <c r="AV94" s="103">
        <f t="shared" si="47"/>
        <v>11786447275</v>
      </c>
      <c r="AW94" s="104">
        <f t="shared" si="47"/>
        <v>16603375616.5</v>
      </c>
      <c r="AX94" s="102">
        <f t="shared" si="47"/>
        <v>4214</v>
      </c>
      <c r="AY94" s="103">
        <f t="shared" si="47"/>
        <v>12764770485</v>
      </c>
      <c r="AZ94" s="104">
        <f t="shared" si="47"/>
        <v>18787771660</v>
      </c>
      <c r="BA94" s="102">
        <f t="shared" si="47"/>
        <v>4316</v>
      </c>
      <c r="BB94" s="103">
        <f t="shared" si="47"/>
        <v>13827248992</v>
      </c>
      <c r="BC94" s="104">
        <f t="shared" si="47"/>
        <v>19847595079.5</v>
      </c>
      <c r="BD94" s="102">
        <f t="shared" si="47"/>
        <v>4318</v>
      </c>
      <c r="BE94" s="103">
        <f t="shared" si="47"/>
        <v>14301806173</v>
      </c>
      <c r="BF94" s="104">
        <f t="shared" si="47"/>
        <v>20847883576</v>
      </c>
      <c r="BG94" s="102">
        <f t="shared" si="47"/>
        <v>4271</v>
      </c>
      <c r="BH94" s="103">
        <f t="shared" si="47"/>
        <v>15021153412</v>
      </c>
      <c r="BI94" s="104">
        <f t="shared" si="47"/>
        <v>22415549881.5</v>
      </c>
    </row>
    <row r="95" spans="1:61" ht="15.75" thickBot="1" x14ac:dyDescent="0.3">
      <c r="A95" s="24" t="s">
        <v>4</v>
      </c>
      <c r="B95" s="107">
        <v>113034</v>
      </c>
      <c r="C95" s="108">
        <v>132711938689</v>
      </c>
      <c r="D95" s="109">
        <v>196988233736</v>
      </c>
      <c r="E95" s="107">
        <v>114097</v>
      </c>
      <c r="F95" s="108">
        <v>144286942534</v>
      </c>
      <c r="G95" s="109">
        <v>214645783493</v>
      </c>
      <c r="H95" s="107">
        <v>115200</v>
      </c>
      <c r="I95" s="108">
        <v>154736255330</v>
      </c>
      <c r="J95" s="109">
        <v>237738343621</v>
      </c>
      <c r="K95" s="107">
        <v>117005</v>
      </c>
      <c r="L95" s="108">
        <v>164595442730</v>
      </c>
      <c r="M95" s="109">
        <v>259385809193.5</v>
      </c>
      <c r="N95" s="107">
        <v>119530</v>
      </c>
      <c r="O95" s="108">
        <v>185839349457</v>
      </c>
      <c r="P95" s="109">
        <v>305574911641</v>
      </c>
      <c r="Q95" s="107">
        <v>123356</v>
      </c>
      <c r="R95" s="108">
        <v>210006278785</v>
      </c>
      <c r="S95" s="109">
        <v>355720311154.5</v>
      </c>
      <c r="T95" s="107">
        <v>126901</v>
      </c>
      <c r="U95" s="108">
        <v>239257958240</v>
      </c>
      <c r="V95" s="109">
        <v>436521787120.5</v>
      </c>
      <c r="W95" s="107">
        <v>129702</v>
      </c>
      <c r="X95" s="108">
        <v>267632541166</v>
      </c>
      <c r="Y95" s="109">
        <v>448731613816</v>
      </c>
      <c r="Z95" s="107">
        <v>129446</v>
      </c>
      <c r="AA95" s="108">
        <v>262982133358</v>
      </c>
      <c r="AB95" s="109">
        <v>443828505416</v>
      </c>
      <c r="AC95" s="107">
        <v>129999</v>
      </c>
      <c r="AD95" s="108">
        <v>267342162949</v>
      </c>
      <c r="AE95" s="109">
        <v>408417893153.5</v>
      </c>
      <c r="AF95" s="107">
        <v>130861</v>
      </c>
      <c r="AG95" s="108">
        <v>285155588859</v>
      </c>
      <c r="AH95" s="109">
        <v>433812904031</v>
      </c>
      <c r="AI95" s="107">
        <v>132236</v>
      </c>
      <c r="AJ95" s="108">
        <v>307398445282</v>
      </c>
      <c r="AK95" s="109">
        <v>462605660547</v>
      </c>
      <c r="AL95" s="107">
        <v>134328</v>
      </c>
      <c r="AM95" s="108">
        <v>334452520088</v>
      </c>
      <c r="AN95" s="109">
        <v>501565481536</v>
      </c>
      <c r="AO95" s="107">
        <v>135861</v>
      </c>
      <c r="AP95" s="108">
        <v>362817560077</v>
      </c>
      <c r="AQ95" s="109">
        <v>547224727208</v>
      </c>
      <c r="AR95" s="107">
        <v>138372</v>
      </c>
      <c r="AS95" s="108">
        <v>401497443632</v>
      </c>
      <c r="AT95" s="109">
        <v>592207979724</v>
      </c>
      <c r="AU95" s="107">
        <v>141454</v>
      </c>
      <c r="AV95" s="108">
        <v>450188110393</v>
      </c>
      <c r="AW95" s="109">
        <v>666999289245</v>
      </c>
      <c r="AX95" s="107">
        <v>145053</v>
      </c>
      <c r="AY95" s="108">
        <v>492281913005</v>
      </c>
      <c r="AZ95" s="109">
        <v>747365938334</v>
      </c>
      <c r="BA95" s="107">
        <v>148949</v>
      </c>
      <c r="BB95" s="108">
        <v>530404642271</v>
      </c>
      <c r="BC95" s="109">
        <v>790673344190</v>
      </c>
      <c r="BD95" s="107">
        <v>151599</v>
      </c>
      <c r="BE95" s="108">
        <v>558274135822</v>
      </c>
      <c r="BF95" s="109">
        <v>836988256370</v>
      </c>
      <c r="BG95" s="107">
        <v>151773</v>
      </c>
      <c r="BH95" s="108">
        <v>565576043664</v>
      </c>
      <c r="BI95" s="109">
        <v>885163549506.5</v>
      </c>
    </row>
  </sheetData>
  <mergeCells count="61">
    <mergeCell ref="BD72:BF72"/>
    <mergeCell ref="BG72:BI72"/>
    <mergeCell ref="AL72:AN72"/>
    <mergeCell ref="AO72:AQ72"/>
    <mergeCell ref="AR72:AT72"/>
    <mergeCell ref="AU72:AW72"/>
    <mergeCell ref="AX72:AZ72"/>
    <mergeCell ref="BA72:BC72"/>
    <mergeCell ref="AI72:AK72"/>
    <mergeCell ref="B72:D72"/>
    <mergeCell ref="E72:G72"/>
    <mergeCell ref="H72:J72"/>
    <mergeCell ref="K72:M72"/>
    <mergeCell ref="N72:P72"/>
    <mergeCell ref="Q72:S72"/>
    <mergeCell ref="T72:V72"/>
    <mergeCell ref="W72:Y72"/>
    <mergeCell ref="Z72:AB72"/>
    <mergeCell ref="AC72:AE72"/>
    <mergeCell ref="AF72:AH72"/>
    <mergeCell ref="BG47:BI47"/>
    <mergeCell ref="Z47:AB47"/>
    <mergeCell ref="AC47:AE47"/>
    <mergeCell ref="AF47:AH47"/>
    <mergeCell ref="AI47:AK47"/>
    <mergeCell ref="AL47:AN47"/>
    <mergeCell ref="AO47:AQ47"/>
    <mergeCell ref="AR47:AT47"/>
    <mergeCell ref="AU47:AW47"/>
    <mergeCell ref="AX47:AZ47"/>
    <mergeCell ref="BA47:BC47"/>
    <mergeCell ref="BD47:BF47"/>
    <mergeCell ref="BD22:BF22"/>
    <mergeCell ref="BG22:BI22"/>
    <mergeCell ref="B47:D47"/>
    <mergeCell ref="E47:G47"/>
    <mergeCell ref="H47:J47"/>
    <mergeCell ref="K47:M47"/>
    <mergeCell ref="N47:P47"/>
    <mergeCell ref="Q47:S47"/>
    <mergeCell ref="T47:V47"/>
    <mergeCell ref="W47:Y47"/>
    <mergeCell ref="AL22:AN22"/>
    <mergeCell ref="AO22:AQ22"/>
    <mergeCell ref="AR22:AT22"/>
    <mergeCell ref="AU22:AW22"/>
    <mergeCell ref="AX22:AZ22"/>
    <mergeCell ref="BA22:BC22"/>
    <mergeCell ref="A1:N1"/>
    <mergeCell ref="AI22:AK22"/>
    <mergeCell ref="B22:D22"/>
    <mergeCell ref="E22:G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</mergeCells>
  <pageMargins left="0.70866141732283472" right="0.70866141732283472" top="0.74803149606299213" bottom="0.74803149606299213" header="0.31496062992125984" footer="0.31496062992125984"/>
  <pageSetup paperSize="9" scale="50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AF196"/>
  <sheetViews>
    <sheetView topLeftCell="G1" zoomScaleNormal="100" workbookViewId="0">
      <selection activeCell="K18" sqref="K18"/>
    </sheetView>
  </sheetViews>
  <sheetFormatPr defaultColWidth="9.28515625" defaultRowHeight="15" x14ac:dyDescent="0.25"/>
  <cols>
    <col min="1" max="1" width="22" bestFit="1" customWidth="1"/>
    <col min="2" max="2" width="14.28515625" customWidth="1"/>
    <col min="3" max="4" width="19" bestFit="1" customWidth="1"/>
    <col min="5" max="5" width="13" bestFit="1" customWidth="1"/>
    <col min="6" max="6" width="13.28515625" bestFit="1" customWidth="1"/>
    <col min="7" max="7" width="10.5703125" bestFit="1" customWidth="1"/>
    <col min="8" max="8" width="15" bestFit="1" customWidth="1"/>
    <col min="9" max="9" width="11.85546875" bestFit="1" customWidth="1"/>
    <col min="10" max="10" width="19" bestFit="1" customWidth="1"/>
    <col min="11" max="11" width="11.85546875" bestFit="1" customWidth="1"/>
    <col min="12" max="12" width="13.28515625" bestFit="1" customWidth="1"/>
    <col min="13" max="15" width="10.5703125" bestFit="1" customWidth="1"/>
    <col min="16" max="16" width="20.140625" bestFit="1" customWidth="1"/>
    <col min="17" max="18" width="19" bestFit="1" customWidth="1"/>
    <col min="19" max="19" width="13.28515625" bestFit="1" customWidth="1"/>
    <col min="20" max="20" width="10.85546875" bestFit="1" customWidth="1"/>
    <col min="21" max="21" width="10.5703125" bestFit="1" customWidth="1"/>
  </cols>
  <sheetData>
    <row r="1" spans="1:26" s="3" customFormat="1" ht="21" x14ac:dyDescent="0.35">
      <c r="A1" s="125" t="s">
        <v>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x14ac:dyDescent="0.25">
      <c r="A3" s="2"/>
      <c r="D3" s="2"/>
      <c r="E3" s="2"/>
      <c r="K3" s="2"/>
      <c r="L3" s="2"/>
      <c r="M3" s="2"/>
    </row>
    <row r="4" spans="1:26" ht="15" customHeight="1" x14ac:dyDescent="0.25">
      <c r="B4" t="s">
        <v>7</v>
      </c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</row>
    <row r="5" spans="1:26" ht="15" customHeight="1" x14ac:dyDescent="0.25">
      <c r="B5" t="s">
        <v>1</v>
      </c>
      <c r="C5" t="s">
        <v>2</v>
      </c>
      <c r="D5" t="s">
        <v>3</v>
      </c>
      <c r="E5" t="s">
        <v>10</v>
      </c>
      <c r="F5" t="s">
        <v>5</v>
      </c>
      <c r="H5" s="136" t="s">
        <v>6</v>
      </c>
      <c r="I5" s="136" t="s">
        <v>2</v>
      </c>
      <c r="J5" s="136" t="s">
        <v>3</v>
      </c>
      <c r="K5" s="136" t="s">
        <v>4</v>
      </c>
      <c r="L5" s="136" t="s">
        <v>5</v>
      </c>
      <c r="M5" s="136"/>
      <c r="N5" s="136"/>
      <c r="O5" s="136"/>
      <c r="P5" s="136" t="s">
        <v>2</v>
      </c>
      <c r="Q5" s="136" t="s">
        <v>3</v>
      </c>
      <c r="R5" s="136" t="s">
        <v>4</v>
      </c>
      <c r="S5" s="136" t="s">
        <v>5</v>
      </c>
      <c r="T5" s="134"/>
      <c r="U5" s="134"/>
    </row>
    <row r="6" spans="1:26" x14ac:dyDescent="0.25">
      <c r="B6">
        <v>2001</v>
      </c>
      <c r="C6" s="5">
        <v>1303.2449999999999</v>
      </c>
      <c r="D6" s="5">
        <v>91195.625</v>
      </c>
      <c r="E6" s="5">
        <v>115748.05</v>
      </c>
      <c r="F6" s="5">
        <v>24552.424999999999</v>
      </c>
      <c r="H6" s="136">
        <v>2001</v>
      </c>
      <c r="I6" s="137">
        <v>192</v>
      </c>
      <c r="J6" s="137">
        <v>6563</v>
      </c>
      <c r="K6" s="137">
        <v>9428</v>
      </c>
      <c r="L6" s="137">
        <v>2865</v>
      </c>
      <c r="M6" s="136"/>
      <c r="N6" s="136"/>
      <c r="O6" s="136">
        <v>2001</v>
      </c>
      <c r="P6" s="136">
        <f>I6/$I$6*100</f>
        <v>100</v>
      </c>
      <c r="Q6" s="136">
        <f>J6/$J$6*100</f>
        <v>100</v>
      </c>
      <c r="R6" s="136">
        <f>K6/$K$6*100</f>
        <v>100</v>
      </c>
      <c r="S6" s="136">
        <f>L6/$L$6*100</f>
        <v>100</v>
      </c>
      <c r="T6" s="134"/>
      <c r="U6" s="134"/>
    </row>
    <row r="7" spans="1:26" x14ac:dyDescent="0.25">
      <c r="B7">
        <v>2002</v>
      </c>
      <c r="C7" s="5">
        <v>1836.473</v>
      </c>
      <c r="D7" s="5">
        <v>101546.095</v>
      </c>
      <c r="E7" s="5">
        <v>128851.91099999999</v>
      </c>
      <c r="F7" s="5">
        <v>27305.815999999992</v>
      </c>
      <c r="H7" s="136">
        <v>2002</v>
      </c>
      <c r="I7" s="137">
        <v>211</v>
      </c>
      <c r="J7" s="137">
        <v>7141</v>
      </c>
      <c r="K7" s="137">
        <v>10096</v>
      </c>
      <c r="L7" s="137">
        <v>2955</v>
      </c>
      <c r="M7" s="136"/>
      <c r="N7" s="136"/>
      <c r="O7" s="136">
        <v>2002</v>
      </c>
      <c r="P7" s="136">
        <f t="shared" ref="P7:P26" si="0">I7/$I$6*100</f>
        <v>109.89583333333333</v>
      </c>
      <c r="Q7" s="136">
        <f t="shared" ref="Q7:Q26" si="1">J7/$J$6*100</f>
        <v>108.80694804205393</v>
      </c>
      <c r="R7" s="136">
        <f t="shared" ref="R7:R26" si="2">K7/$K$6*100</f>
        <v>107.08527789563004</v>
      </c>
      <c r="S7" s="136">
        <f t="shared" ref="S7:S26" si="3">L7/$L$6*100</f>
        <v>103.1413612565445</v>
      </c>
      <c r="T7" s="134"/>
      <c r="U7" s="134"/>
    </row>
    <row r="8" spans="1:26" x14ac:dyDescent="0.25">
      <c r="B8">
        <v>2003</v>
      </c>
      <c r="C8" s="5">
        <v>2938.723</v>
      </c>
      <c r="D8" s="5">
        <v>126831.834</v>
      </c>
      <c r="E8" s="5">
        <v>162820.04</v>
      </c>
      <c r="F8" s="5">
        <v>35988.206000000006</v>
      </c>
      <c r="H8" s="136">
        <v>2003</v>
      </c>
      <c r="I8" s="137">
        <v>369</v>
      </c>
      <c r="J8" s="137">
        <v>8449</v>
      </c>
      <c r="K8" s="137">
        <v>11950</v>
      </c>
      <c r="L8" s="137">
        <v>3501</v>
      </c>
      <c r="M8" s="136"/>
      <c r="N8" s="136"/>
      <c r="O8" s="136">
        <v>2003</v>
      </c>
      <c r="P8" s="136">
        <f t="shared" si="0"/>
        <v>192.1875</v>
      </c>
      <c r="Q8" s="136">
        <f t="shared" si="1"/>
        <v>128.73685814414139</v>
      </c>
      <c r="R8" s="136">
        <f t="shared" si="2"/>
        <v>126.75010606703437</v>
      </c>
      <c r="S8" s="136">
        <f t="shared" si="3"/>
        <v>122.19895287958116</v>
      </c>
      <c r="T8" s="134"/>
      <c r="U8" s="134"/>
    </row>
    <row r="9" spans="1:26" x14ac:dyDescent="0.25">
      <c r="B9">
        <v>2004</v>
      </c>
      <c r="C9" s="5">
        <v>4635.9849999999997</v>
      </c>
      <c r="D9" s="5">
        <v>175824.38399999999</v>
      </c>
      <c r="E9" s="5">
        <v>225398.00899999999</v>
      </c>
      <c r="F9" s="5">
        <v>49573.625</v>
      </c>
      <c r="H9" s="136">
        <v>2004</v>
      </c>
      <c r="I9" s="137">
        <v>411</v>
      </c>
      <c r="J9" s="137">
        <v>10119</v>
      </c>
      <c r="K9" s="137">
        <v>14346</v>
      </c>
      <c r="L9" s="137">
        <v>4227</v>
      </c>
      <c r="M9" s="136"/>
      <c r="N9" s="136"/>
      <c r="O9" s="136">
        <v>2004</v>
      </c>
      <c r="P9" s="136">
        <f t="shared" si="0"/>
        <v>214.0625</v>
      </c>
      <c r="Q9" s="136">
        <f t="shared" si="1"/>
        <v>154.18253847325917</v>
      </c>
      <c r="R9" s="136">
        <f t="shared" si="2"/>
        <v>152.16376750106068</v>
      </c>
      <c r="S9" s="136">
        <f t="shared" si="3"/>
        <v>147.5392670157068</v>
      </c>
      <c r="T9" s="134"/>
      <c r="U9" s="134"/>
    </row>
    <row r="10" spans="1:26" x14ac:dyDescent="0.25">
      <c r="B10">
        <v>2005</v>
      </c>
      <c r="C10" s="5">
        <v>6473.6890000000003</v>
      </c>
      <c r="D10" s="5">
        <v>230584.72899999999</v>
      </c>
      <c r="E10" s="5">
        <v>308639.63</v>
      </c>
      <c r="F10" s="5">
        <v>78054.901000000013</v>
      </c>
      <c r="H10" s="136">
        <v>2005</v>
      </c>
      <c r="I10" s="137">
        <v>542</v>
      </c>
      <c r="J10" s="137">
        <v>9620</v>
      </c>
      <c r="K10" s="137">
        <v>15806</v>
      </c>
      <c r="L10" s="137">
        <v>6186</v>
      </c>
      <c r="M10" s="136"/>
      <c r="N10" s="136"/>
      <c r="O10" s="136">
        <v>2005</v>
      </c>
      <c r="P10" s="136">
        <f t="shared" si="0"/>
        <v>282.29166666666663</v>
      </c>
      <c r="Q10" s="136">
        <f t="shared" si="1"/>
        <v>146.57930824318146</v>
      </c>
      <c r="R10" s="136">
        <f t="shared" si="2"/>
        <v>167.64955451845566</v>
      </c>
      <c r="S10" s="136">
        <f t="shared" si="3"/>
        <v>215.91623036649216</v>
      </c>
      <c r="T10" s="134"/>
      <c r="U10" s="134"/>
    </row>
    <row r="11" spans="1:26" x14ac:dyDescent="0.25">
      <c r="B11">
        <v>2006</v>
      </c>
      <c r="C11" s="5">
        <v>7069</v>
      </c>
      <c r="D11" s="5">
        <v>203505</v>
      </c>
      <c r="E11" s="5">
        <v>271735</v>
      </c>
      <c r="F11" s="5">
        <v>68230</v>
      </c>
      <c r="H11" s="136">
        <v>2006</v>
      </c>
      <c r="I11" s="137">
        <v>478</v>
      </c>
      <c r="J11" s="137">
        <v>7455</v>
      </c>
      <c r="K11" s="137">
        <v>11848</v>
      </c>
      <c r="L11" s="137">
        <v>4393</v>
      </c>
      <c r="M11" s="136"/>
      <c r="N11" s="136"/>
      <c r="O11" s="136">
        <v>2006</v>
      </c>
      <c r="P11" s="136">
        <f t="shared" si="0"/>
        <v>248.95833333333334</v>
      </c>
      <c r="Q11" s="136">
        <f t="shared" si="1"/>
        <v>113.59134542130123</v>
      </c>
      <c r="R11" s="136">
        <f t="shared" si="2"/>
        <v>125.66822231650403</v>
      </c>
      <c r="S11" s="136">
        <f t="shared" si="3"/>
        <v>153.33333333333334</v>
      </c>
      <c r="T11" s="134"/>
      <c r="U11" s="134"/>
    </row>
    <row r="12" spans="1:26" x14ac:dyDescent="0.25">
      <c r="B12">
        <v>2007</v>
      </c>
      <c r="C12" s="5">
        <v>4593.7619999999997</v>
      </c>
      <c r="D12" s="5">
        <v>235926.75700000001</v>
      </c>
      <c r="E12" s="5">
        <v>300820.45400000003</v>
      </c>
      <c r="F12" s="5">
        <v>64893.697</v>
      </c>
      <c r="H12" s="136">
        <v>2007</v>
      </c>
      <c r="I12" s="137">
        <v>273</v>
      </c>
      <c r="J12" s="137">
        <v>8299</v>
      </c>
      <c r="K12" s="137">
        <v>11949</v>
      </c>
      <c r="L12" s="137">
        <v>3650</v>
      </c>
      <c r="M12" s="136"/>
      <c r="N12" s="136"/>
      <c r="O12" s="136">
        <v>2007</v>
      </c>
      <c r="P12" s="136">
        <f t="shared" si="0"/>
        <v>142.1875</v>
      </c>
      <c r="Q12" s="136">
        <f t="shared" si="1"/>
        <v>126.45131799481943</v>
      </c>
      <c r="R12" s="136">
        <f t="shared" si="2"/>
        <v>126.73949936359779</v>
      </c>
      <c r="S12" s="136">
        <f t="shared" si="3"/>
        <v>127.3996509598604</v>
      </c>
      <c r="T12" s="134"/>
      <c r="U12" s="134"/>
    </row>
    <row r="13" spans="1:26" x14ac:dyDescent="0.25">
      <c r="B13">
        <v>2008</v>
      </c>
      <c r="C13" s="5">
        <v>1996.84</v>
      </c>
      <c r="D13" s="5">
        <v>67288.111999999994</v>
      </c>
      <c r="E13" s="5">
        <v>96293.35</v>
      </c>
      <c r="F13" s="5">
        <v>29005.238000000001</v>
      </c>
      <c r="H13" s="136">
        <v>2008</v>
      </c>
      <c r="I13" s="137">
        <v>126</v>
      </c>
      <c r="J13" s="137">
        <v>2372</v>
      </c>
      <c r="K13" s="137">
        <v>3953</v>
      </c>
      <c r="L13" s="137">
        <v>1581</v>
      </c>
      <c r="M13" s="136"/>
      <c r="N13" s="136"/>
      <c r="O13" s="136">
        <v>2008</v>
      </c>
      <c r="P13" s="136">
        <f t="shared" si="0"/>
        <v>65.625</v>
      </c>
      <c r="Q13" s="136">
        <f t="shared" si="1"/>
        <v>36.142008227944537</v>
      </c>
      <c r="R13" s="136">
        <f t="shared" si="2"/>
        <v>41.92829868476877</v>
      </c>
      <c r="S13" s="136">
        <f t="shared" si="3"/>
        <v>55.183246073298434</v>
      </c>
      <c r="T13" s="134"/>
      <c r="U13" s="134"/>
    </row>
    <row r="14" spans="1:26" x14ac:dyDescent="0.25">
      <c r="B14">
        <v>2009</v>
      </c>
      <c r="C14" s="5">
        <v>950.096</v>
      </c>
      <c r="D14" s="5">
        <v>27612.972000000002</v>
      </c>
      <c r="E14" s="5">
        <v>40257.792999999998</v>
      </c>
      <c r="F14" s="5">
        <v>12644.821</v>
      </c>
      <c r="H14" s="136">
        <v>2009</v>
      </c>
      <c r="I14" s="137">
        <v>73</v>
      </c>
      <c r="J14" s="137">
        <v>960</v>
      </c>
      <c r="K14" s="137">
        <v>1768</v>
      </c>
      <c r="L14" s="137">
        <v>808</v>
      </c>
      <c r="M14" s="136"/>
      <c r="N14" s="136"/>
      <c r="O14" s="136">
        <v>2009</v>
      </c>
      <c r="P14" s="136">
        <f t="shared" si="0"/>
        <v>38.020833333333329</v>
      </c>
      <c r="Q14" s="136">
        <f t="shared" si="1"/>
        <v>14.62745695566052</v>
      </c>
      <c r="R14" s="136">
        <f t="shared" si="2"/>
        <v>18.752651675859141</v>
      </c>
      <c r="S14" s="136">
        <f t="shared" si="3"/>
        <v>28.202443280977313</v>
      </c>
      <c r="T14" s="134"/>
      <c r="U14" s="134"/>
    </row>
    <row r="15" spans="1:26" x14ac:dyDescent="0.25">
      <c r="B15">
        <v>2010</v>
      </c>
      <c r="C15" s="5">
        <v>1267.489</v>
      </c>
      <c r="D15" s="5">
        <v>46530.294999999998</v>
      </c>
      <c r="E15" s="5">
        <v>62992.716999999997</v>
      </c>
      <c r="F15" s="5">
        <v>16462.421999999999</v>
      </c>
      <c r="H15" s="136">
        <v>2010</v>
      </c>
      <c r="I15" s="137">
        <v>91</v>
      </c>
      <c r="J15" s="137">
        <v>1822</v>
      </c>
      <c r="K15" s="137">
        <v>2739</v>
      </c>
      <c r="L15" s="137">
        <v>917</v>
      </c>
      <c r="M15" s="136"/>
      <c r="N15" s="136"/>
      <c r="O15" s="136">
        <v>2010</v>
      </c>
      <c r="P15" s="136">
        <f t="shared" si="0"/>
        <v>47.395833333333329</v>
      </c>
      <c r="Q15" s="136">
        <f t="shared" si="1"/>
        <v>27.761694347097364</v>
      </c>
      <c r="R15" s="136">
        <f t="shared" si="2"/>
        <v>29.05176071277047</v>
      </c>
      <c r="S15" s="136">
        <f t="shared" si="3"/>
        <v>32.00698080279232</v>
      </c>
      <c r="T15" s="134"/>
      <c r="U15" s="134"/>
    </row>
    <row r="16" spans="1:26" x14ac:dyDescent="0.25">
      <c r="B16">
        <v>2011</v>
      </c>
      <c r="C16" s="5">
        <v>1551.789</v>
      </c>
      <c r="D16" s="5">
        <v>92315.76</v>
      </c>
      <c r="E16" s="5">
        <v>112750.1</v>
      </c>
      <c r="F16" s="5">
        <v>20434.34</v>
      </c>
      <c r="H16" s="136">
        <v>2011</v>
      </c>
      <c r="I16" s="137">
        <v>104</v>
      </c>
      <c r="J16" s="137">
        <v>3382</v>
      </c>
      <c r="K16" s="137">
        <v>4518</v>
      </c>
      <c r="L16" s="137">
        <v>1136</v>
      </c>
      <c r="M16" s="136"/>
      <c r="N16" s="136"/>
      <c r="O16" s="136">
        <v>2011</v>
      </c>
      <c r="P16" s="136">
        <f t="shared" si="0"/>
        <v>54.166666666666664</v>
      </c>
      <c r="Q16" s="136">
        <f t="shared" si="1"/>
        <v>51.531311900045708</v>
      </c>
      <c r="R16" s="136">
        <f t="shared" si="2"/>
        <v>47.921086126431902</v>
      </c>
      <c r="S16" s="136">
        <f t="shared" si="3"/>
        <v>39.650959860383942</v>
      </c>
      <c r="T16" s="134"/>
      <c r="U16" s="134"/>
    </row>
    <row r="17" spans="1:21" x14ac:dyDescent="0.25">
      <c r="B17">
        <v>2012</v>
      </c>
      <c r="C17" s="5">
        <v>1778.9559999999999</v>
      </c>
      <c r="D17" s="5">
        <v>116367.155</v>
      </c>
      <c r="E17" s="5">
        <v>141264.541</v>
      </c>
      <c r="F17" s="5">
        <v>24897.385999999999</v>
      </c>
      <c r="H17" s="136">
        <v>2012</v>
      </c>
      <c r="I17" s="137">
        <v>121</v>
      </c>
      <c r="J17" s="137">
        <v>4048</v>
      </c>
      <c r="K17" s="137">
        <v>5441</v>
      </c>
      <c r="L17" s="137">
        <v>1393</v>
      </c>
      <c r="M17" s="136"/>
      <c r="N17" s="136"/>
      <c r="O17" s="136">
        <v>2012</v>
      </c>
      <c r="P17" s="136">
        <f t="shared" si="0"/>
        <v>63.020833333333336</v>
      </c>
      <c r="Q17" s="136">
        <f t="shared" si="1"/>
        <v>61.679110163035197</v>
      </c>
      <c r="R17" s="136">
        <f t="shared" si="2"/>
        <v>57.711073398387782</v>
      </c>
      <c r="S17" s="136">
        <f t="shared" si="3"/>
        <v>48.62129144851658</v>
      </c>
      <c r="T17" s="134"/>
      <c r="U17" s="134"/>
    </row>
    <row r="18" spans="1:21" x14ac:dyDescent="0.25">
      <c r="B18">
        <v>2013</v>
      </c>
      <c r="C18" s="5">
        <v>2185.0169999999998</v>
      </c>
      <c r="D18" s="5">
        <v>144743.69</v>
      </c>
      <c r="E18" s="5">
        <v>178566.42600000001</v>
      </c>
      <c r="F18" s="5">
        <v>33822.735999999997</v>
      </c>
      <c r="H18" s="136">
        <v>2013</v>
      </c>
      <c r="I18" s="137">
        <v>138</v>
      </c>
      <c r="J18" s="137">
        <v>4602</v>
      </c>
      <c r="K18" s="137">
        <v>6353</v>
      </c>
      <c r="L18" s="137">
        <v>1751</v>
      </c>
      <c r="M18" s="136"/>
      <c r="N18" s="136"/>
      <c r="O18" s="136">
        <v>2013</v>
      </c>
      <c r="P18" s="136">
        <f t="shared" si="0"/>
        <v>71.875</v>
      </c>
      <c r="Q18" s="136">
        <f t="shared" si="1"/>
        <v>70.120371781197619</v>
      </c>
      <c r="R18" s="136">
        <f t="shared" si="2"/>
        <v>67.384386932541361</v>
      </c>
      <c r="S18" s="136">
        <f t="shared" si="3"/>
        <v>61.116928446771382</v>
      </c>
      <c r="T18" s="134"/>
      <c r="U18" s="134"/>
    </row>
    <row r="19" spans="1:21" x14ac:dyDescent="0.25">
      <c r="B19">
        <v>2014</v>
      </c>
      <c r="C19" s="5">
        <v>2418.4349999999999</v>
      </c>
      <c r="D19" s="5">
        <v>175010.42199999999</v>
      </c>
      <c r="E19" s="5">
        <v>215633.576</v>
      </c>
      <c r="F19" s="5">
        <v>40623.154000000002</v>
      </c>
      <c r="H19" s="136">
        <v>2014</v>
      </c>
      <c r="I19" s="137">
        <v>135</v>
      </c>
      <c r="J19" s="137">
        <v>5141</v>
      </c>
      <c r="K19" s="137">
        <v>7157</v>
      </c>
      <c r="L19" s="137">
        <v>2016</v>
      </c>
      <c r="M19" s="136"/>
      <c r="N19" s="136"/>
      <c r="O19" s="136">
        <v>2014</v>
      </c>
      <c r="P19" s="136">
        <f t="shared" si="0"/>
        <v>70.3125</v>
      </c>
      <c r="Q19" s="136">
        <f t="shared" si="1"/>
        <v>78.333079384427847</v>
      </c>
      <c r="R19" s="136">
        <f t="shared" si="2"/>
        <v>75.912176495545182</v>
      </c>
      <c r="S19" s="136">
        <f t="shared" si="3"/>
        <v>70.366492146596855</v>
      </c>
      <c r="T19" s="134"/>
      <c r="U19" s="134"/>
    </row>
    <row r="20" spans="1:21" x14ac:dyDescent="0.25">
      <c r="B20">
        <v>2015</v>
      </c>
      <c r="C20" s="5">
        <v>3165.9659999999999</v>
      </c>
      <c r="D20" s="5">
        <v>234548.20600000001</v>
      </c>
      <c r="E20" s="5">
        <v>291713.57500000001</v>
      </c>
      <c r="F20" s="5">
        <v>57165.368999999999</v>
      </c>
      <c r="H20" s="136">
        <v>2015</v>
      </c>
      <c r="I20" s="137">
        <v>187</v>
      </c>
      <c r="J20" s="137">
        <v>6310</v>
      </c>
      <c r="K20" s="137">
        <v>8970</v>
      </c>
      <c r="L20" s="137">
        <v>2660</v>
      </c>
      <c r="M20" s="136"/>
      <c r="N20" s="136"/>
      <c r="O20" s="136">
        <v>2015</v>
      </c>
      <c r="P20" s="136">
        <f t="shared" si="0"/>
        <v>97.395833333333343</v>
      </c>
      <c r="Q20" s="136">
        <f t="shared" si="1"/>
        <v>96.145055614810303</v>
      </c>
      <c r="R20" s="136">
        <f t="shared" si="2"/>
        <v>95.142129826050052</v>
      </c>
      <c r="S20" s="136">
        <f t="shared" si="3"/>
        <v>92.84467713787086</v>
      </c>
      <c r="T20" s="134"/>
      <c r="U20" s="134"/>
    </row>
    <row r="21" spans="1:21" x14ac:dyDescent="0.25">
      <c r="B21">
        <v>2016</v>
      </c>
      <c r="C21" s="5">
        <v>2765.422</v>
      </c>
      <c r="D21" s="5">
        <v>288495.93199999997</v>
      </c>
      <c r="E21" s="5">
        <v>367681.71600000001</v>
      </c>
      <c r="F21" s="5">
        <v>79185.784</v>
      </c>
      <c r="H21" s="136">
        <v>2016</v>
      </c>
      <c r="I21" s="137">
        <v>142</v>
      </c>
      <c r="J21" s="137">
        <v>6937</v>
      </c>
      <c r="K21" s="137">
        <v>10087</v>
      </c>
      <c r="L21" s="137">
        <v>3150</v>
      </c>
      <c r="M21" s="136"/>
      <c r="N21" s="136"/>
      <c r="O21" s="136">
        <v>2016</v>
      </c>
      <c r="P21" s="136">
        <f t="shared" si="0"/>
        <v>73.958333333333343</v>
      </c>
      <c r="Q21" s="136">
        <f t="shared" si="1"/>
        <v>105.69861343897608</v>
      </c>
      <c r="R21" s="136">
        <f t="shared" si="2"/>
        <v>106.9898175647009</v>
      </c>
      <c r="S21" s="136">
        <f t="shared" si="3"/>
        <v>109.94764397905759</v>
      </c>
      <c r="T21" s="134"/>
      <c r="U21" s="134"/>
    </row>
    <row r="22" spans="1:21" x14ac:dyDescent="0.25">
      <c r="B22">
        <v>2017</v>
      </c>
      <c r="C22" s="5">
        <v>3891.8470000000002</v>
      </c>
      <c r="D22" s="5">
        <v>302988.17</v>
      </c>
      <c r="E22" s="5">
        <v>404938.52</v>
      </c>
      <c r="F22" s="5">
        <v>101950.35</v>
      </c>
      <c r="H22" s="136">
        <v>2017</v>
      </c>
      <c r="I22" s="137">
        <v>181</v>
      </c>
      <c r="J22" s="137">
        <v>6378</v>
      </c>
      <c r="K22" s="137">
        <v>9967</v>
      </c>
      <c r="L22" s="137">
        <v>3589</v>
      </c>
      <c r="M22" s="136"/>
      <c r="N22" s="136"/>
      <c r="O22" s="136">
        <v>2017</v>
      </c>
      <c r="P22" s="136">
        <f t="shared" si="0"/>
        <v>94.270833333333343</v>
      </c>
      <c r="Q22" s="136">
        <f t="shared" si="1"/>
        <v>97.181167149169596</v>
      </c>
      <c r="R22" s="136">
        <f t="shared" si="2"/>
        <v>105.71701315231226</v>
      </c>
      <c r="S22" s="136">
        <f t="shared" si="3"/>
        <v>125.27050610820245</v>
      </c>
      <c r="T22" s="134"/>
      <c r="U22" s="134"/>
    </row>
    <row r="23" spans="1:21" x14ac:dyDescent="0.25">
      <c r="B23">
        <v>2018</v>
      </c>
      <c r="C23" s="5">
        <v>5755.4809999999998</v>
      </c>
      <c r="D23" s="5">
        <v>357847.71</v>
      </c>
      <c r="E23" s="5">
        <v>471034.538</v>
      </c>
      <c r="F23" s="5">
        <v>113186.82799999999</v>
      </c>
      <c r="H23" s="136">
        <v>2018</v>
      </c>
      <c r="I23" s="137">
        <v>238</v>
      </c>
      <c r="J23" s="137">
        <v>7033</v>
      </c>
      <c r="K23" s="137">
        <v>10700</v>
      </c>
      <c r="L23" s="137">
        <v>3667</v>
      </c>
      <c r="M23" s="136"/>
      <c r="N23" s="136"/>
      <c r="O23" s="136">
        <v>2018</v>
      </c>
      <c r="P23" s="136">
        <f t="shared" si="0"/>
        <v>123.95833333333333</v>
      </c>
      <c r="Q23" s="136">
        <f t="shared" si="1"/>
        <v>107.16135913454212</v>
      </c>
      <c r="R23" s="136">
        <f t="shared" si="2"/>
        <v>113.49172677131946</v>
      </c>
      <c r="S23" s="136">
        <f t="shared" si="3"/>
        <v>127.99301919720767</v>
      </c>
      <c r="T23" s="134"/>
      <c r="U23" s="134"/>
    </row>
    <row r="24" spans="1:21" x14ac:dyDescent="0.25">
      <c r="B24">
        <v>2019</v>
      </c>
      <c r="C24" s="5">
        <v>5976.116</v>
      </c>
      <c r="D24" s="5">
        <v>342450.071</v>
      </c>
      <c r="E24" s="5">
        <v>461926.80300000001</v>
      </c>
      <c r="F24" s="5">
        <v>119476.732</v>
      </c>
      <c r="H24" s="136">
        <v>2019</v>
      </c>
      <c r="I24" s="137">
        <v>244</v>
      </c>
      <c r="J24" s="137">
        <v>6644</v>
      </c>
      <c r="K24" s="137">
        <v>10347</v>
      </c>
      <c r="L24" s="137">
        <v>3703</v>
      </c>
      <c r="M24" s="136"/>
      <c r="N24" s="136"/>
      <c r="O24" s="136">
        <v>2019</v>
      </c>
      <c r="P24" s="136">
        <f t="shared" si="0"/>
        <v>127.08333333333333</v>
      </c>
      <c r="Q24" s="136">
        <f t="shared" si="1"/>
        <v>101.23419168063386</v>
      </c>
      <c r="R24" s="136">
        <f t="shared" si="2"/>
        <v>109.74756045820959</v>
      </c>
      <c r="S24" s="136">
        <f t="shared" si="3"/>
        <v>129.24956369982547</v>
      </c>
      <c r="T24" s="134"/>
      <c r="U24" s="134"/>
    </row>
    <row r="25" spans="1:21" x14ac:dyDescent="0.25">
      <c r="B25">
        <v>2020</v>
      </c>
      <c r="C25" s="5">
        <v>6873.4449999999997</v>
      </c>
      <c r="D25" s="5">
        <v>467253.52</v>
      </c>
      <c r="E25" s="5">
        <v>623862.94799999997</v>
      </c>
      <c r="F25" s="5">
        <v>156609.42800000001</v>
      </c>
      <c r="H25" s="136">
        <v>2020</v>
      </c>
      <c r="I25" s="137">
        <v>267</v>
      </c>
      <c r="J25" s="137">
        <v>8448</v>
      </c>
      <c r="K25" s="137">
        <v>12989</v>
      </c>
      <c r="L25" s="137">
        <v>4541</v>
      </c>
      <c r="M25" s="136"/>
      <c r="N25" s="136"/>
      <c r="O25" s="136">
        <v>2020</v>
      </c>
      <c r="P25" s="136">
        <f t="shared" si="0"/>
        <v>139.0625</v>
      </c>
      <c r="Q25" s="136">
        <f t="shared" si="1"/>
        <v>128.72162120981258</v>
      </c>
      <c r="R25" s="136">
        <f t="shared" si="2"/>
        <v>137.77047093763258</v>
      </c>
      <c r="S25" s="136">
        <f t="shared" si="3"/>
        <v>158.49912739965094</v>
      </c>
      <c r="T25" s="134"/>
      <c r="U25" s="134"/>
    </row>
    <row r="26" spans="1:21" x14ac:dyDescent="0.25">
      <c r="B26">
        <v>2021</v>
      </c>
      <c r="C26" s="5">
        <v>8108.1980000000003</v>
      </c>
      <c r="D26" s="5">
        <v>557534.84299999999</v>
      </c>
      <c r="E26" s="5">
        <v>778795.09699999995</v>
      </c>
      <c r="F26" s="5">
        <v>221260.25399999999</v>
      </c>
      <c r="H26" s="136">
        <v>2021</v>
      </c>
      <c r="I26" s="137">
        <v>284</v>
      </c>
      <c r="J26" s="137">
        <v>8997</v>
      </c>
      <c r="K26" s="137">
        <v>14825</v>
      </c>
      <c r="L26" s="137">
        <v>5828</v>
      </c>
      <c r="M26" s="136"/>
      <c r="N26" s="136"/>
      <c r="O26" s="136">
        <v>2021</v>
      </c>
      <c r="P26" s="136">
        <f t="shared" si="0"/>
        <v>147.91666666666669</v>
      </c>
      <c r="Q26" s="136">
        <f t="shared" si="1"/>
        <v>137.08669815633095</v>
      </c>
      <c r="R26" s="136">
        <f t="shared" si="2"/>
        <v>157.24437844717863</v>
      </c>
      <c r="S26" s="136">
        <f t="shared" si="3"/>
        <v>203.42059336823738</v>
      </c>
      <c r="T26" s="134"/>
      <c r="U26" s="134"/>
    </row>
    <row r="27" spans="1:21" x14ac:dyDescent="0.25">
      <c r="B27">
        <v>2022</v>
      </c>
      <c r="C27" s="5">
        <v>10282.473</v>
      </c>
      <c r="D27" s="5">
        <v>494289.33399999997</v>
      </c>
      <c r="E27" s="5">
        <v>706455.69</v>
      </c>
      <c r="F27" s="5">
        <v>212166.356</v>
      </c>
      <c r="H27" s="136">
        <v>2022</v>
      </c>
      <c r="I27" s="137">
        <v>257</v>
      </c>
      <c r="J27" s="137">
        <v>6543</v>
      </c>
      <c r="K27" s="137">
        <v>11156</v>
      </c>
      <c r="L27" s="137">
        <v>4613</v>
      </c>
      <c r="M27" s="136"/>
      <c r="N27" s="136"/>
      <c r="O27" s="136">
        <v>2022</v>
      </c>
      <c r="P27" s="136">
        <f t="shared" ref="P27:P30" si="4">I27/$I$6*100</f>
        <v>133.85416666666669</v>
      </c>
      <c r="Q27" s="136">
        <f t="shared" ref="Q27:Q30" si="5">J27/$J$6*100</f>
        <v>99.695261313423742</v>
      </c>
      <c r="R27" s="136">
        <f t="shared" ref="R27:R30" si="6">K27/$K$6*100</f>
        <v>118.32838353839628</v>
      </c>
      <c r="S27" s="136">
        <f t="shared" ref="S27:S30" si="7">L27/$L$6*100</f>
        <v>161.01221640488657</v>
      </c>
      <c r="T27" s="134"/>
      <c r="U27" s="134"/>
    </row>
    <row r="28" spans="1:21" x14ac:dyDescent="0.25">
      <c r="B28">
        <v>2023</v>
      </c>
      <c r="C28" s="5">
        <v>11169.92</v>
      </c>
      <c r="D28" s="5">
        <v>448942.92200000002</v>
      </c>
      <c r="E28" s="5">
        <v>637239.91700000002</v>
      </c>
      <c r="F28" s="5">
        <v>188296.995</v>
      </c>
      <c r="H28" s="136">
        <v>2023</v>
      </c>
      <c r="I28" s="137">
        <v>260</v>
      </c>
      <c r="J28" s="137">
        <v>5888</v>
      </c>
      <c r="K28" s="137">
        <v>9653</v>
      </c>
      <c r="L28" s="137">
        <v>3765</v>
      </c>
      <c r="M28" s="136"/>
      <c r="N28" s="136"/>
      <c r="O28" s="136">
        <v>2023</v>
      </c>
      <c r="P28" s="136">
        <f t="shared" si="4"/>
        <v>135.41666666666669</v>
      </c>
      <c r="Q28" s="136">
        <f t="shared" si="5"/>
        <v>89.7150693280512</v>
      </c>
      <c r="R28" s="136">
        <f t="shared" si="6"/>
        <v>102.38650827322869</v>
      </c>
      <c r="S28" s="136">
        <f t="shared" si="7"/>
        <v>131.41361256544505</v>
      </c>
      <c r="T28" s="134"/>
      <c r="U28" s="134"/>
    </row>
    <row r="29" spans="1:21" x14ac:dyDescent="0.25">
      <c r="C29" s="5"/>
      <c r="D29" s="5"/>
      <c r="E29" s="5"/>
      <c r="F29" s="5"/>
      <c r="H29" s="134"/>
      <c r="I29" s="135"/>
      <c r="J29" s="135"/>
      <c r="K29" s="135"/>
      <c r="L29" s="135"/>
      <c r="M29" s="134"/>
      <c r="N29" s="134"/>
      <c r="O29" s="134"/>
      <c r="P29" s="134"/>
      <c r="Q29" s="134"/>
      <c r="R29" s="134"/>
      <c r="S29" s="134"/>
      <c r="T29" s="134"/>
      <c r="U29" s="134"/>
    </row>
    <row r="30" spans="1:21" x14ac:dyDescent="0.25">
      <c r="C30" s="124"/>
      <c r="D30" s="124"/>
      <c r="E30" s="124"/>
      <c r="F30" s="124"/>
    </row>
    <row r="32" spans="1:21" x14ac:dyDescent="0.25">
      <c r="A32" s="130" t="s">
        <v>9</v>
      </c>
      <c r="B32" s="130"/>
      <c r="C32" s="6" t="s">
        <v>2</v>
      </c>
      <c r="D32" s="6" t="s">
        <v>3</v>
      </c>
      <c r="E32" s="6" t="s">
        <v>10</v>
      </c>
      <c r="F32" s="6" t="s">
        <v>5</v>
      </c>
      <c r="H32" s="6" t="s">
        <v>11</v>
      </c>
      <c r="I32" s="6" t="s">
        <v>2</v>
      </c>
      <c r="J32" s="6" t="s">
        <v>3</v>
      </c>
      <c r="K32" s="6" t="s">
        <v>10</v>
      </c>
      <c r="L32" s="6" t="s">
        <v>5</v>
      </c>
    </row>
    <row r="33" spans="2:13" x14ac:dyDescent="0.25">
      <c r="B33">
        <v>2001</v>
      </c>
      <c r="C33" s="5">
        <f>C6/I6*1000</f>
        <v>6787.7343749999991</v>
      </c>
      <c r="D33" s="5">
        <f>D6/J6*1000</f>
        <v>13895.41749200061</v>
      </c>
      <c r="E33" s="5">
        <f>E6/K6*1000</f>
        <v>12277.052397114976</v>
      </c>
      <c r="F33" s="5">
        <f>F6/L6*1000</f>
        <v>8569.7818499127407</v>
      </c>
      <c r="H33">
        <v>2001</v>
      </c>
      <c r="I33" s="124">
        <f>C33*$M$55/$M33</f>
        <v>18944.298199152538</v>
      </c>
      <c r="J33" s="124">
        <f>D33*$M$55/$M33</f>
        <v>38781.560683888703</v>
      </c>
      <c r="K33" s="124">
        <f>E33*$M$55/$M33</f>
        <v>34264.767707202242</v>
      </c>
      <c r="L33" s="124">
        <f>F33*$M$55/$M33</f>
        <v>23917.922225180191</v>
      </c>
      <c r="M33" s="7">
        <v>212.4</v>
      </c>
    </row>
    <row r="34" spans="2:13" x14ac:dyDescent="0.25">
      <c r="B34">
        <v>2002</v>
      </c>
      <c r="C34" s="5">
        <f t="shared" ref="C34:F34" si="8">C7/I7*1000</f>
        <v>8703.6635071090041</v>
      </c>
      <c r="D34" s="5">
        <f t="shared" si="8"/>
        <v>14220.150539140177</v>
      </c>
      <c r="E34" s="5">
        <f t="shared" si="8"/>
        <v>12762.669473058637</v>
      </c>
      <c r="F34" s="5">
        <f t="shared" si="8"/>
        <v>9240.5468697123488</v>
      </c>
      <c r="H34">
        <v>2002</v>
      </c>
      <c r="I34" s="124">
        <f t="shared" ref="I34:I55" si="9">C34*$M$55/$M34</f>
        <v>23178.489339686512</v>
      </c>
      <c r="J34" s="124">
        <f t="shared" ref="J34:J55" si="10">D34*$M$55/$M34</f>
        <v>37869.295775392166</v>
      </c>
      <c r="K34" s="124">
        <f t="shared" ref="K34:K55" si="11">E34*$M$55/$M34</f>
        <v>33987.917626366398</v>
      </c>
      <c r="L34" s="124">
        <f t="shared" ref="L34:L55" si="12">F34*$M$55/$M34</f>
        <v>24608.248806673317</v>
      </c>
      <c r="M34" s="7">
        <v>222.6</v>
      </c>
    </row>
    <row r="35" spans="2:13" x14ac:dyDescent="0.25">
      <c r="B35">
        <v>2003</v>
      </c>
      <c r="C35" s="5">
        <f t="shared" ref="C35:F35" si="13">C8/I8*1000</f>
        <v>7964.0189701897025</v>
      </c>
      <c r="D35" s="5">
        <f t="shared" si="13"/>
        <v>15011.46100130193</v>
      </c>
      <c r="E35" s="5">
        <f t="shared" si="13"/>
        <v>13625.107949790796</v>
      </c>
      <c r="F35" s="5">
        <f t="shared" si="13"/>
        <v>10279.407597829193</v>
      </c>
      <c r="H35">
        <v>2003</v>
      </c>
      <c r="I35" s="124">
        <f t="shared" si="9"/>
        <v>20770.217534221094</v>
      </c>
      <c r="J35" s="124">
        <f t="shared" si="10"/>
        <v>39149.995959400716</v>
      </c>
      <c r="K35" s="124">
        <f t="shared" si="11"/>
        <v>35534.377442305245</v>
      </c>
      <c r="L35" s="124">
        <f t="shared" si="12"/>
        <v>26808.767373485021</v>
      </c>
      <c r="M35" s="7">
        <v>227.3</v>
      </c>
    </row>
    <row r="36" spans="2:13" x14ac:dyDescent="0.25">
      <c r="B36">
        <v>2004</v>
      </c>
      <c r="C36" s="5">
        <f t="shared" ref="C36:F36" si="14">C9/I9*1000</f>
        <v>11279.768856447688</v>
      </c>
      <c r="D36" s="5">
        <f t="shared" si="14"/>
        <v>17375.667951378597</v>
      </c>
      <c r="E36" s="5">
        <f t="shared" si="14"/>
        <v>15711.557855848319</v>
      </c>
      <c r="F36" s="5">
        <f t="shared" si="14"/>
        <v>11727.850721551928</v>
      </c>
      <c r="H36">
        <v>2004</v>
      </c>
      <c r="I36" s="124">
        <f t="shared" si="9"/>
        <v>28502.331534962446</v>
      </c>
      <c r="J36" s="124">
        <f t="shared" si="10"/>
        <v>43905.779887370976</v>
      </c>
      <c r="K36" s="124">
        <f t="shared" si="11"/>
        <v>39700.816270020812</v>
      </c>
      <c r="L36" s="124">
        <f t="shared" si="12"/>
        <v>29634.569086683641</v>
      </c>
      <c r="M36" s="7">
        <v>234.6</v>
      </c>
    </row>
    <row r="37" spans="2:13" x14ac:dyDescent="0.25">
      <c r="B37">
        <v>2005</v>
      </c>
      <c r="C37" s="5">
        <f t="shared" ref="C37:F37" si="15">C10/I10*1000</f>
        <v>11944.075645756458</v>
      </c>
      <c r="D37" s="5">
        <f t="shared" si="15"/>
        <v>23969.306548856548</v>
      </c>
      <c r="E37" s="5">
        <f t="shared" si="15"/>
        <v>19526.738580285968</v>
      </c>
      <c r="F37" s="5">
        <f t="shared" si="15"/>
        <v>12617.992402198515</v>
      </c>
      <c r="H37">
        <v>2005</v>
      </c>
      <c r="I37" s="124">
        <f t="shared" si="9"/>
        <v>29006.341838608885</v>
      </c>
      <c r="J37" s="124">
        <f t="shared" si="10"/>
        <v>58209.770266948632</v>
      </c>
      <c r="K37" s="124">
        <f t="shared" si="11"/>
        <v>47420.936625946422</v>
      </c>
      <c r="L37" s="124">
        <f t="shared" si="12"/>
        <v>30642.957378219089</v>
      </c>
      <c r="M37" s="7">
        <v>244.1</v>
      </c>
    </row>
    <row r="38" spans="2:13" x14ac:dyDescent="0.25">
      <c r="B38">
        <v>2006</v>
      </c>
      <c r="C38" s="5">
        <f t="shared" ref="C38:F38" si="16">C11/I11*1000</f>
        <v>14788.702928870294</v>
      </c>
      <c r="D38" s="5">
        <f t="shared" si="16"/>
        <v>27297.786720321932</v>
      </c>
      <c r="E38" s="5">
        <f t="shared" si="16"/>
        <v>22935.094530722483</v>
      </c>
      <c r="F38" s="5">
        <f t="shared" si="16"/>
        <v>15531.527430002276</v>
      </c>
      <c r="H38">
        <v>2006</v>
      </c>
      <c r="I38" s="124">
        <f t="shared" si="9"/>
        <v>33640.610499747927</v>
      </c>
      <c r="J38" s="124">
        <f t="shared" si="10"/>
        <v>62095.656054515879</v>
      </c>
      <c r="K38" s="124">
        <f t="shared" si="11"/>
        <v>52171.619485081683</v>
      </c>
      <c r="L38" s="124">
        <f t="shared" si="12"/>
        <v>35330.350961263801</v>
      </c>
      <c r="M38" s="7">
        <v>260.60000000000002</v>
      </c>
    </row>
    <row r="39" spans="2:13" x14ac:dyDescent="0.25">
      <c r="B39">
        <v>2007</v>
      </c>
      <c r="C39" s="5">
        <f t="shared" ref="C39:F39" si="17">C12/I12*1000</f>
        <v>16826.967032967033</v>
      </c>
      <c r="D39" s="5">
        <f t="shared" si="17"/>
        <v>28428.335582600314</v>
      </c>
      <c r="E39" s="5">
        <f t="shared" si="17"/>
        <v>25175.366474181941</v>
      </c>
      <c r="F39" s="5">
        <f t="shared" si="17"/>
        <v>17779.095068493152</v>
      </c>
      <c r="H39">
        <v>2007</v>
      </c>
      <c r="I39" s="124">
        <f t="shared" si="9"/>
        <v>36445.107991022502</v>
      </c>
      <c r="J39" s="124">
        <f t="shared" si="10"/>
        <v>61572.222628299096</v>
      </c>
      <c r="K39" s="124">
        <f t="shared" si="11"/>
        <v>54526.698012038927</v>
      </c>
      <c r="L39" s="124">
        <f t="shared" si="12"/>
        <v>38507.298343451737</v>
      </c>
      <c r="M39" s="7">
        <v>273.7</v>
      </c>
    </row>
    <row r="40" spans="2:13" x14ac:dyDescent="0.25">
      <c r="B40">
        <v>2008</v>
      </c>
      <c r="C40" s="5">
        <f t="shared" ref="C40:F40" si="18">C13/I13*1000</f>
        <v>15847.936507936507</v>
      </c>
      <c r="D40" s="5">
        <f t="shared" si="18"/>
        <v>28367.669477234398</v>
      </c>
      <c r="E40" s="5">
        <f t="shared" si="18"/>
        <v>24359.562357703013</v>
      </c>
      <c r="F40" s="5">
        <f t="shared" si="18"/>
        <v>18346.134092346616</v>
      </c>
      <c r="H40">
        <v>2008</v>
      </c>
      <c r="I40" s="124">
        <f t="shared" si="9"/>
        <v>30531.871179410991</v>
      </c>
      <c r="J40" s="124">
        <f t="shared" si="10"/>
        <v>54651.785720196778</v>
      </c>
      <c r="K40" s="124">
        <f t="shared" si="11"/>
        <v>46929.959589360886</v>
      </c>
      <c r="L40" s="124">
        <f t="shared" si="12"/>
        <v>35344.778322856917</v>
      </c>
      <c r="M40" s="7">
        <v>307.7</v>
      </c>
    </row>
    <row r="41" spans="2:13" x14ac:dyDescent="0.25">
      <c r="B41">
        <v>2009</v>
      </c>
      <c r="C41" s="5">
        <f t="shared" ref="C41:F41" si="19">C14/I14*1000</f>
        <v>13015.013698630137</v>
      </c>
      <c r="D41" s="5">
        <f t="shared" si="19"/>
        <v>28763.512500000001</v>
      </c>
      <c r="E41" s="5">
        <f t="shared" si="19"/>
        <v>22770.24490950226</v>
      </c>
      <c r="F41" s="5">
        <f t="shared" si="19"/>
        <v>15649.530940594061</v>
      </c>
      <c r="H41">
        <v>2009</v>
      </c>
      <c r="I41" s="124">
        <f t="shared" si="9"/>
        <v>22389.14718673228</v>
      </c>
      <c r="J41" s="124">
        <f t="shared" si="10"/>
        <v>49480.586796285548</v>
      </c>
      <c r="K41" s="124">
        <f t="shared" si="11"/>
        <v>39170.636048615612</v>
      </c>
      <c r="L41" s="124">
        <f t="shared" si="12"/>
        <v>26921.189615740448</v>
      </c>
      <c r="M41" s="7">
        <v>344.6</v>
      </c>
    </row>
    <row r="42" spans="2:13" x14ac:dyDescent="0.25">
      <c r="B42">
        <v>2010</v>
      </c>
      <c r="C42" s="5">
        <f t="shared" ref="C42:F42" si="20">C15/I15*1000</f>
        <v>13928.45054945055</v>
      </c>
      <c r="D42" s="5">
        <f t="shared" si="20"/>
        <v>25538.032381997804</v>
      </c>
      <c r="E42" s="5">
        <f t="shared" si="20"/>
        <v>22998.43629061701</v>
      </c>
      <c r="F42" s="5">
        <f t="shared" si="20"/>
        <v>17952.477644492908</v>
      </c>
      <c r="H42">
        <v>2010</v>
      </c>
      <c r="I42" s="124">
        <f t="shared" si="9"/>
        <v>22733.440213971051</v>
      </c>
      <c r="J42" s="124">
        <f t="shared" si="10"/>
        <v>41682.118931851037</v>
      </c>
      <c r="K42" s="124">
        <f t="shared" si="11"/>
        <v>37537.095355390316</v>
      </c>
      <c r="L42" s="124">
        <f t="shared" si="12"/>
        <v>29301.290604778071</v>
      </c>
      <c r="M42" s="7">
        <v>363.2</v>
      </c>
    </row>
    <row r="43" spans="2:13" x14ac:dyDescent="0.25">
      <c r="B43">
        <v>2011</v>
      </c>
      <c r="C43" s="5">
        <f t="shared" ref="C43:F43" si="21">C16/I16*1000</f>
        <v>14921.048076923076</v>
      </c>
      <c r="D43" s="5">
        <f t="shared" si="21"/>
        <v>27296.20342992312</v>
      </c>
      <c r="E43" s="5">
        <f t="shared" si="21"/>
        <v>24955.754758742805</v>
      </c>
      <c r="F43" s="5">
        <f t="shared" si="21"/>
        <v>17987.975352112677</v>
      </c>
      <c r="H43">
        <v>2011</v>
      </c>
      <c r="I43" s="124">
        <f t="shared" si="9"/>
        <v>23418.579030976962</v>
      </c>
      <c r="J43" s="124">
        <f t="shared" si="10"/>
        <v>42841.380442834059</v>
      </c>
      <c r="K43" s="124">
        <f t="shared" si="11"/>
        <v>39168.04718290372</v>
      </c>
      <c r="L43" s="124">
        <f t="shared" si="12"/>
        <v>28232.120171385741</v>
      </c>
      <c r="M43" s="7">
        <v>377.7</v>
      </c>
    </row>
    <row r="44" spans="2:13" x14ac:dyDescent="0.25">
      <c r="B44">
        <v>2012</v>
      </c>
      <c r="C44" s="5">
        <f t="shared" ref="C44:F44" si="22">C17/I17*1000</f>
        <v>14702.115702479337</v>
      </c>
      <c r="D44" s="5">
        <f t="shared" si="22"/>
        <v>28746.82682806324</v>
      </c>
      <c r="E44" s="5">
        <f t="shared" si="22"/>
        <v>25962.973901856276</v>
      </c>
      <c r="F44" s="5">
        <f t="shared" si="22"/>
        <v>17873.213208901649</v>
      </c>
      <c r="H44">
        <v>2012</v>
      </c>
      <c r="I44" s="124">
        <f t="shared" si="9"/>
        <v>21936.607572186636</v>
      </c>
      <c r="J44" s="124">
        <f t="shared" si="10"/>
        <v>42892.320522718066</v>
      </c>
      <c r="K44" s="124">
        <f t="shared" si="11"/>
        <v>38738.612960031205</v>
      </c>
      <c r="L44" s="124">
        <f t="shared" si="12"/>
        <v>26668.111729768174</v>
      </c>
      <c r="M44" s="7">
        <v>397.3</v>
      </c>
    </row>
    <row r="45" spans="2:13" x14ac:dyDescent="0.25">
      <c r="B45">
        <v>2013</v>
      </c>
      <c r="C45" s="5">
        <f t="shared" ref="C45:F45" si="23">C18/I18*1000</f>
        <v>15833.456521739128</v>
      </c>
      <c r="D45" s="5">
        <f t="shared" si="23"/>
        <v>31452.344632768363</v>
      </c>
      <c r="E45" s="5">
        <f t="shared" si="23"/>
        <v>28107.417912797104</v>
      </c>
      <c r="F45" s="5">
        <f t="shared" si="23"/>
        <v>19316.239862935465</v>
      </c>
      <c r="H45">
        <v>2013</v>
      </c>
      <c r="I45" s="124">
        <f t="shared" si="9"/>
        <v>22743.089474405027</v>
      </c>
      <c r="J45" s="124">
        <f t="shared" si="10"/>
        <v>45177.974069069751</v>
      </c>
      <c r="K45" s="124">
        <f t="shared" si="11"/>
        <v>40373.339807865574</v>
      </c>
      <c r="L45" s="124">
        <f t="shared" si="12"/>
        <v>27745.740224735022</v>
      </c>
      <c r="M45" s="7">
        <v>412.7</v>
      </c>
    </row>
    <row r="46" spans="2:13" x14ac:dyDescent="0.25">
      <c r="B46">
        <v>2014</v>
      </c>
      <c r="C46" s="5">
        <f t="shared" ref="C46:F46" si="24">C19/I19*1000</f>
        <v>17914.333333333332</v>
      </c>
      <c r="D46" s="5">
        <f t="shared" si="24"/>
        <v>34042.097257342932</v>
      </c>
      <c r="E46" s="5">
        <f t="shared" si="24"/>
        <v>30129.045130641331</v>
      </c>
      <c r="F46" s="5">
        <f t="shared" si="24"/>
        <v>20150.374007936509</v>
      </c>
      <c r="H46">
        <v>2014</v>
      </c>
      <c r="I46" s="124">
        <f t="shared" si="9"/>
        <v>25218.752790311086</v>
      </c>
      <c r="J46" s="124">
        <f t="shared" si="10"/>
        <v>47922.47744989999</v>
      </c>
      <c r="K46" s="124">
        <f t="shared" si="11"/>
        <v>42413.911074434051</v>
      </c>
      <c r="L46" s="124">
        <f t="shared" si="12"/>
        <v>28366.520332236432</v>
      </c>
      <c r="M46" s="7">
        <v>421.1</v>
      </c>
    </row>
    <row r="47" spans="2:13" x14ac:dyDescent="0.25">
      <c r="B47">
        <v>2015</v>
      </c>
      <c r="C47" s="5">
        <f t="shared" ref="C47:F47" si="25">C20/I20*1000</f>
        <v>16930.299465240641</v>
      </c>
      <c r="D47" s="5">
        <f t="shared" si="25"/>
        <v>37170.872583201264</v>
      </c>
      <c r="E47" s="5">
        <f t="shared" si="25"/>
        <v>32521.022853957638</v>
      </c>
      <c r="F47" s="5">
        <f t="shared" si="25"/>
        <v>21490.740225563906</v>
      </c>
      <c r="H47">
        <v>2015</v>
      </c>
      <c r="I47" s="124">
        <f t="shared" si="9"/>
        <v>23449.25589484732</v>
      </c>
      <c r="J47" s="124">
        <f t="shared" si="10"/>
        <v>51483.395484396518</v>
      </c>
      <c r="K47" s="124">
        <f t="shared" si="11"/>
        <v>45043.136326696462</v>
      </c>
      <c r="L47" s="124">
        <f t="shared" si="12"/>
        <v>29765.679452603465</v>
      </c>
      <c r="M47" s="7">
        <v>428</v>
      </c>
    </row>
    <row r="48" spans="2:13" x14ac:dyDescent="0.25">
      <c r="B48">
        <v>2016</v>
      </c>
      <c r="C48" s="5">
        <f t="shared" ref="C48:F48" si="26">C21/I21*1000</f>
        <v>19474.802816901411</v>
      </c>
      <c r="D48" s="5">
        <f t="shared" si="26"/>
        <v>41587.996540291184</v>
      </c>
      <c r="E48" s="5">
        <f t="shared" si="26"/>
        <v>36451.047486864285</v>
      </c>
      <c r="F48" s="5">
        <f t="shared" si="26"/>
        <v>25138.344126984128</v>
      </c>
      <c r="H48">
        <v>2016</v>
      </c>
      <c r="I48" s="124">
        <f t="shared" si="9"/>
        <v>26521.164966366083</v>
      </c>
      <c r="J48" s="124">
        <f t="shared" si="10"/>
        <v>56635.341945978893</v>
      </c>
      <c r="K48" s="124">
        <f t="shared" si="11"/>
        <v>49639.744889072237</v>
      </c>
      <c r="L48" s="124">
        <f t="shared" si="12"/>
        <v>34233.885592639992</v>
      </c>
      <c r="M48" s="7">
        <v>435.3</v>
      </c>
    </row>
    <row r="49" spans="1:23" x14ac:dyDescent="0.25">
      <c r="B49">
        <v>2017</v>
      </c>
      <c r="C49" s="5">
        <f t="shared" ref="C49:F49" si="27">C22/I22*1000</f>
        <v>21501.917127071825</v>
      </c>
      <c r="D49" s="5">
        <f t="shared" si="27"/>
        <v>47505.200689871432</v>
      </c>
      <c r="E49" s="5">
        <f t="shared" si="27"/>
        <v>40627.924149693987</v>
      </c>
      <c r="F49" s="5">
        <f t="shared" si="27"/>
        <v>28406.338813039845</v>
      </c>
      <c r="H49">
        <v>2017</v>
      </c>
      <c r="I49" s="124">
        <f t="shared" si="9"/>
        <v>28772.768561914621</v>
      </c>
      <c r="J49" s="124">
        <f t="shared" si="10"/>
        <v>63569.036047304246</v>
      </c>
      <c r="K49" s="124">
        <f t="shared" si="11"/>
        <v>54366.215431012628</v>
      </c>
      <c r="L49" s="124">
        <f t="shared" si="12"/>
        <v>38011.913427471831</v>
      </c>
      <c r="M49" s="7">
        <v>443</v>
      </c>
    </row>
    <row r="50" spans="1:23" x14ac:dyDescent="0.25">
      <c r="B50">
        <v>2018</v>
      </c>
      <c r="C50" s="5">
        <f t="shared" ref="C50:F50" si="28">C23/I23*1000</f>
        <v>24182.693277310926</v>
      </c>
      <c r="D50" s="5">
        <f t="shared" si="28"/>
        <v>50881.23275984644</v>
      </c>
      <c r="E50" s="5">
        <f t="shared" si="28"/>
        <v>44021.919439252335</v>
      </c>
      <c r="F50" s="5">
        <f t="shared" si="28"/>
        <v>30866.328879192799</v>
      </c>
      <c r="H50">
        <v>2018</v>
      </c>
      <c r="I50" s="124">
        <f t="shared" si="9"/>
        <v>31520.449812642732</v>
      </c>
      <c r="J50" s="124">
        <f t="shared" si="10"/>
        <v>66320.129243704854</v>
      </c>
      <c r="K50" s="124">
        <f t="shared" si="11"/>
        <v>57379.493939289314</v>
      </c>
      <c r="L50" s="124">
        <f t="shared" si="12"/>
        <v>40232.101494251292</v>
      </c>
      <c r="M50" s="7">
        <v>454.8</v>
      </c>
    </row>
    <row r="51" spans="1:23" x14ac:dyDescent="0.25">
      <c r="B51">
        <v>2019</v>
      </c>
      <c r="C51" s="5">
        <f t="shared" ref="C51:F51" si="29">C24/I24*1000</f>
        <v>24492.278688524588</v>
      </c>
      <c r="D51" s="5">
        <f t="shared" si="29"/>
        <v>51542.756020469598</v>
      </c>
      <c r="E51" s="5">
        <f t="shared" si="29"/>
        <v>44643.549144679615</v>
      </c>
      <c r="F51" s="5">
        <f t="shared" si="29"/>
        <v>32264.847961112613</v>
      </c>
      <c r="H51">
        <v>2019</v>
      </c>
      <c r="I51" s="124">
        <f t="shared" si="9"/>
        <v>30983.830146302545</v>
      </c>
      <c r="J51" s="124">
        <f t="shared" si="10"/>
        <v>65203.896220517236</v>
      </c>
      <c r="K51" s="124">
        <f t="shared" si="11"/>
        <v>56476.090339236172</v>
      </c>
      <c r="L51" s="124">
        <f t="shared" si="12"/>
        <v>40816.478598693029</v>
      </c>
      <c r="M51" s="7">
        <v>468.6</v>
      </c>
    </row>
    <row r="52" spans="1:23" x14ac:dyDescent="0.25">
      <c r="B52">
        <v>2020</v>
      </c>
      <c r="C52" s="5">
        <f t="shared" ref="C52:F52" si="30">C25/I25*1000</f>
        <v>25743.239700374532</v>
      </c>
      <c r="D52" s="5">
        <f t="shared" si="30"/>
        <v>55309.365530303032</v>
      </c>
      <c r="E52" s="5">
        <f t="shared" si="30"/>
        <v>48030.098390946187</v>
      </c>
      <c r="F52" s="5">
        <f t="shared" si="30"/>
        <v>34487.872274829337</v>
      </c>
      <c r="H52">
        <v>2020</v>
      </c>
      <c r="I52" s="124">
        <f t="shared" si="9"/>
        <v>31667.55030998552</v>
      </c>
      <c r="J52" s="124">
        <f t="shared" si="10"/>
        <v>68037.750334848795</v>
      </c>
      <c r="K52" s="124">
        <f t="shared" si="11"/>
        <v>59083.300116523969</v>
      </c>
      <c r="L52" s="124">
        <f t="shared" si="12"/>
        <v>42424.591584392678</v>
      </c>
      <c r="M52" s="7">
        <v>481.9</v>
      </c>
    </row>
    <row r="53" spans="1:23" x14ac:dyDescent="0.25">
      <c r="B53">
        <v>2021</v>
      </c>
      <c r="C53" s="5">
        <f t="shared" ref="C53:F53" si="31">C26/I26*1000</f>
        <v>28549.992957746479</v>
      </c>
      <c r="D53" s="5">
        <f t="shared" si="31"/>
        <v>61968.972212959874</v>
      </c>
      <c r="E53" s="5">
        <f t="shared" si="31"/>
        <v>52532.552917369307</v>
      </c>
      <c r="F53" s="5">
        <f t="shared" si="31"/>
        <v>37965.040150995192</v>
      </c>
      <c r="H53">
        <v>2021</v>
      </c>
      <c r="I53" s="124">
        <f t="shared" si="9"/>
        <v>33626.933887049694</v>
      </c>
      <c r="J53" s="124">
        <f t="shared" si="10"/>
        <v>72988.688114131961</v>
      </c>
      <c r="K53" s="124">
        <f t="shared" si="11"/>
        <v>61874.224854791421</v>
      </c>
      <c r="L53" s="124">
        <f t="shared" si="12"/>
        <v>44716.224521180106</v>
      </c>
      <c r="M53" s="7">
        <v>503.3</v>
      </c>
    </row>
    <row r="54" spans="1:23" x14ac:dyDescent="0.25">
      <c r="B54">
        <v>2022</v>
      </c>
      <c r="C54" s="5">
        <f t="shared" ref="C54:F54" si="32">C27/I27*1000</f>
        <v>40009.622568093386</v>
      </c>
      <c r="D54" s="5">
        <f t="shared" si="32"/>
        <v>75544.755311019399</v>
      </c>
      <c r="E54" s="5">
        <f t="shared" si="32"/>
        <v>63325.178379347431</v>
      </c>
      <c r="F54" s="5">
        <f t="shared" si="32"/>
        <v>45993.140255798826</v>
      </c>
      <c r="H54">
        <v>2022</v>
      </c>
      <c r="I54" s="124">
        <f t="shared" si="9"/>
        <v>43510.739787865998</v>
      </c>
      <c r="J54" s="124">
        <f t="shared" si="10"/>
        <v>82155.441108736559</v>
      </c>
      <c r="K54" s="124">
        <f t="shared" si="11"/>
        <v>68866.567131310134</v>
      </c>
      <c r="L54" s="124">
        <f t="shared" si="12"/>
        <v>50017.856436686001</v>
      </c>
      <c r="M54">
        <v>545.1</v>
      </c>
    </row>
    <row r="55" spans="1:23" x14ac:dyDescent="0.25">
      <c r="B55">
        <v>2023</v>
      </c>
      <c r="C55" s="5">
        <f t="shared" ref="C55:C56" si="33">C28/I28*1000</f>
        <v>42961.230769230766</v>
      </c>
      <c r="D55" s="5">
        <f t="shared" ref="D55:D56" si="34">D28/J28*1000</f>
        <v>76247.099524456527</v>
      </c>
      <c r="E55" s="5">
        <f t="shared" ref="E55:E56" si="35">E28/K28*1000</f>
        <v>66014.701854345796</v>
      </c>
      <c r="F55" s="5">
        <f t="shared" ref="F55:F56" si="36">F28/L28*1000</f>
        <v>50012.482071713144</v>
      </c>
      <c r="H55">
        <v>2023</v>
      </c>
      <c r="I55" s="124">
        <f t="shared" si="9"/>
        <v>42961.230769230766</v>
      </c>
      <c r="J55" s="124">
        <f t="shared" si="10"/>
        <v>76247.099524456527</v>
      </c>
      <c r="K55" s="124">
        <f t="shared" si="11"/>
        <v>66014.701854345796</v>
      </c>
      <c r="L55" s="124">
        <f t="shared" si="12"/>
        <v>50012.482071713144</v>
      </c>
      <c r="M55">
        <v>592.79999999999995</v>
      </c>
    </row>
    <row r="56" spans="1:23" x14ac:dyDescent="0.25">
      <c r="C56" s="5"/>
      <c r="D56" s="5"/>
      <c r="E56" s="5"/>
      <c r="F56" s="5"/>
      <c r="I56" s="8"/>
      <c r="J56" s="8"/>
      <c r="K56" s="8"/>
      <c r="L56" s="8"/>
    </row>
    <row r="58" spans="1:23" x14ac:dyDescent="0.25">
      <c r="A58" s="5"/>
      <c r="B58" s="12">
        <v>2001</v>
      </c>
      <c r="C58" s="12">
        <v>2002</v>
      </c>
      <c r="D58" s="12">
        <v>2003</v>
      </c>
      <c r="E58" s="12">
        <v>2004</v>
      </c>
      <c r="F58" s="12">
        <v>2005</v>
      </c>
      <c r="G58" s="12">
        <v>2006</v>
      </c>
      <c r="H58" s="12">
        <v>2007</v>
      </c>
      <c r="I58" s="12">
        <v>2008</v>
      </c>
      <c r="J58" s="12">
        <v>2009</v>
      </c>
      <c r="K58" s="12">
        <v>2010</v>
      </c>
      <c r="L58" s="12">
        <v>2011</v>
      </c>
      <c r="M58" s="12">
        <v>2012</v>
      </c>
      <c r="N58" s="12">
        <v>2013</v>
      </c>
      <c r="O58" s="12">
        <v>2014</v>
      </c>
      <c r="P58" s="12">
        <v>2015</v>
      </c>
      <c r="Q58" s="12">
        <v>2016</v>
      </c>
      <c r="R58" s="12">
        <v>2017</v>
      </c>
      <c r="S58" s="12">
        <v>2018</v>
      </c>
      <c r="T58" s="12">
        <v>2019</v>
      </c>
      <c r="U58" s="12">
        <v>2020</v>
      </c>
      <c r="V58" s="12">
        <v>2021</v>
      </c>
      <c r="W58" s="12">
        <v>2022</v>
      </c>
    </row>
    <row r="59" spans="1:23" x14ac:dyDescent="0.25">
      <c r="A59" s="20" t="s">
        <v>27</v>
      </c>
      <c r="B59" s="5">
        <v>1622882.3243923802</v>
      </c>
      <c r="C59" s="5">
        <v>1763463.7364383561</v>
      </c>
      <c r="D59" s="5">
        <v>1679282.3964161274</v>
      </c>
      <c r="E59" s="5">
        <v>1799021.8320475304</v>
      </c>
      <c r="F59" s="5">
        <v>2051497.2148523759</v>
      </c>
      <c r="G59" s="5">
        <v>2470023.5572605054</v>
      </c>
      <c r="H59" s="5">
        <v>2099899.7718548658</v>
      </c>
      <c r="I59" s="5">
        <v>2712732.6156607969</v>
      </c>
      <c r="J59" s="5">
        <v>2724591.3828244274</v>
      </c>
      <c r="K59" s="5">
        <v>2944418.1469944268</v>
      </c>
      <c r="L59" s="5">
        <v>3173000.2095979503</v>
      </c>
      <c r="M59" s="5">
        <v>3389013.5551438322</v>
      </c>
      <c r="N59" s="5">
        <v>3561332.2539744088</v>
      </c>
      <c r="O59" s="5">
        <v>3676573.731268635</v>
      </c>
      <c r="P59" s="5">
        <v>3969338.7775880066</v>
      </c>
      <c r="Q59" s="5">
        <v>4033231.0423783585</v>
      </c>
      <c r="R59" s="5">
        <v>4090541.2048505461</v>
      </c>
      <c r="S59" s="5">
        <v>4293203.3995819548</v>
      </c>
      <c r="T59" s="5">
        <v>4364974.0502095632</v>
      </c>
      <c r="U59" s="5">
        <v>4611280.5738525121</v>
      </c>
      <c r="V59" s="124">
        <v>5039639.285895003</v>
      </c>
      <c r="W59" s="124">
        <v>5445101.1891131867</v>
      </c>
    </row>
    <row r="60" spans="1:23" x14ac:dyDescent="0.25">
      <c r="A60" s="20" t="s">
        <v>28</v>
      </c>
      <c r="B60" s="5">
        <v>1692479.3968138932</v>
      </c>
      <c r="C60" s="5">
        <v>1780410.9484004858</v>
      </c>
      <c r="D60" s="5">
        <v>1848831.75108309</v>
      </c>
      <c r="E60" s="5">
        <v>1934552.4847246688</v>
      </c>
      <c r="F60" s="5">
        <v>2129083.6039594933</v>
      </c>
      <c r="G60" s="5">
        <v>2328220.0547672217</v>
      </c>
      <c r="H60" s="5">
        <v>2531892.9702077676</v>
      </c>
      <c r="I60" s="5">
        <v>2716346.2961935597</v>
      </c>
      <c r="J60" s="5">
        <v>2584013.3994973912</v>
      </c>
      <c r="K60" s="5">
        <v>2643110.1107093003</v>
      </c>
      <c r="L60" s="5">
        <v>2830124.0743935518</v>
      </c>
      <c r="M60" s="5">
        <v>3029383.8742169552</v>
      </c>
      <c r="N60" s="5">
        <v>3216855.0204543844</v>
      </c>
      <c r="O60" s="5">
        <v>3405371.8705184194</v>
      </c>
      <c r="P60" s="5">
        <v>3683547.856415207</v>
      </c>
      <c r="Q60" s="5">
        <v>3966818.4817248401</v>
      </c>
      <c r="R60" s="5">
        <v>4154404.4381206413</v>
      </c>
      <c r="S60" s="5">
        <v>4321833.3904757574</v>
      </c>
      <c r="T60" s="5">
        <v>4432506.8280546889</v>
      </c>
      <c r="U60" s="5">
        <v>4409194.4009305211</v>
      </c>
      <c r="V60" s="124">
        <v>4747957.6385455672</v>
      </c>
      <c r="W60" s="124">
        <v>5236450.0369350947</v>
      </c>
    </row>
    <row r="65" spans="1:19" x14ac:dyDescent="0.25">
      <c r="A65" t="s">
        <v>9</v>
      </c>
      <c r="C65" t="s">
        <v>2</v>
      </c>
      <c r="D65" t="s">
        <v>3</v>
      </c>
      <c r="E65" t="s">
        <v>10</v>
      </c>
      <c r="F65" t="s">
        <v>5</v>
      </c>
      <c r="J65" s="20" t="s">
        <v>27</v>
      </c>
      <c r="K65" s="20" t="s">
        <v>28</v>
      </c>
      <c r="N65" t="s">
        <v>2</v>
      </c>
      <c r="O65" t="s">
        <v>55</v>
      </c>
    </row>
    <row r="66" spans="1:19" x14ac:dyDescent="0.25">
      <c r="B66">
        <v>2001</v>
      </c>
      <c r="C66" s="5">
        <f>C33*1000</f>
        <v>6787734.3749999991</v>
      </c>
      <c r="D66" s="5">
        <f t="shared" ref="D66:F66" si="37">D33*1000</f>
        <v>13895417.49200061</v>
      </c>
      <c r="E66" s="5">
        <f t="shared" si="37"/>
        <v>12277052.397114975</v>
      </c>
      <c r="F66" s="5">
        <f t="shared" si="37"/>
        <v>8569781.8499127403</v>
      </c>
      <c r="I66" s="12">
        <v>2001</v>
      </c>
      <c r="J66" s="5">
        <v>1622882.3243923802</v>
      </c>
      <c r="K66" s="5">
        <v>1692479.3968138932</v>
      </c>
      <c r="M66" s="12">
        <v>2001</v>
      </c>
      <c r="N66">
        <f>C66/J66</f>
        <v>4.1825179022400034</v>
      </c>
      <c r="O66">
        <f>E66/K66</f>
        <v>7.2538858790403182</v>
      </c>
      <c r="P66" s="9"/>
      <c r="Q66" s="9"/>
      <c r="R66" s="9"/>
      <c r="S66" s="9"/>
    </row>
    <row r="67" spans="1:19" x14ac:dyDescent="0.25">
      <c r="B67">
        <v>2002</v>
      </c>
      <c r="C67" s="5">
        <f t="shared" ref="C67:F67" si="38">C34*1000</f>
        <v>8703663.5071090031</v>
      </c>
      <c r="D67" s="5">
        <f t="shared" si="38"/>
        <v>14220150.539140178</v>
      </c>
      <c r="E67" s="5">
        <f t="shared" si="38"/>
        <v>12762669.473058637</v>
      </c>
      <c r="F67" s="5">
        <f t="shared" si="38"/>
        <v>9240546.869712349</v>
      </c>
      <c r="I67" s="12">
        <v>2002</v>
      </c>
      <c r="J67" s="5">
        <v>1763463.7364383561</v>
      </c>
      <c r="K67" s="5">
        <v>1780410.9484004858</v>
      </c>
      <c r="M67" s="12">
        <v>2002</v>
      </c>
      <c r="N67">
        <f t="shared" ref="N67:N85" si="39">C67/J67</f>
        <v>4.9355500355724216</v>
      </c>
      <c r="O67">
        <f t="shared" ref="O67:O85" si="40">E67/K67</f>
        <v>7.168384065782436</v>
      </c>
      <c r="P67" s="9"/>
      <c r="Q67" s="9"/>
      <c r="R67" s="9"/>
      <c r="S67" s="9"/>
    </row>
    <row r="68" spans="1:19" x14ac:dyDescent="0.25">
      <c r="B68">
        <v>2003</v>
      </c>
      <c r="C68" s="5">
        <f t="shared" ref="C68:F68" si="41">C35*1000</f>
        <v>7964018.9701897027</v>
      </c>
      <c r="D68" s="5">
        <f t="shared" si="41"/>
        <v>15011461.001301929</v>
      </c>
      <c r="E68" s="5">
        <f t="shared" si="41"/>
        <v>13625107.949790796</v>
      </c>
      <c r="F68" s="5">
        <f t="shared" si="41"/>
        <v>10279407.597829193</v>
      </c>
      <c r="I68" s="12">
        <v>2003</v>
      </c>
      <c r="J68" s="5">
        <v>1679282.3964161274</v>
      </c>
      <c r="K68" s="5">
        <v>1848831.75108309</v>
      </c>
      <c r="M68" s="12">
        <v>2003</v>
      </c>
      <c r="N68">
        <f t="shared" si="39"/>
        <v>4.7425132230208957</v>
      </c>
      <c r="O68">
        <f t="shared" si="40"/>
        <v>7.3695770000752541</v>
      </c>
      <c r="P68" s="9"/>
      <c r="Q68" s="9"/>
      <c r="R68" s="9"/>
      <c r="S68" s="9"/>
    </row>
    <row r="69" spans="1:19" x14ac:dyDescent="0.25">
      <c r="B69">
        <v>2004</v>
      </c>
      <c r="C69" s="5">
        <f t="shared" ref="C69:F69" si="42">C36*1000</f>
        <v>11279768.856447689</v>
      </c>
      <c r="D69" s="5">
        <f t="shared" si="42"/>
        <v>17375667.951378595</v>
      </c>
      <c r="E69" s="5">
        <f t="shared" si="42"/>
        <v>15711557.85584832</v>
      </c>
      <c r="F69" s="5">
        <f t="shared" si="42"/>
        <v>11727850.721551927</v>
      </c>
      <c r="I69" s="12">
        <v>2004</v>
      </c>
      <c r="J69" s="5">
        <v>1799021.8320475304</v>
      </c>
      <c r="K69" s="5">
        <v>1934552.4847246688</v>
      </c>
      <c r="M69" s="12">
        <v>2004</v>
      </c>
      <c r="N69">
        <f t="shared" si="39"/>
        <v>6.2699455090046268</v>
      </c>
      <c r="O69">
        <f t="shared" si="40"/>
        <v>8.1215464454480468</v>
      </c>
      <c r="P69" s="9"/>
      <c r="Q69" s="9"/>
      <c r="R69" s="9"/>
      <c r="S69" s="9"/>
    </row>
    <row r="70" spans="1:19" x14ac:dyDescent="0.25">
      <c r="B70">
        <v>2005</v>
      </c>
      <c r="C70" s="5">
        <f t="shared" ref="C70:F70" si="43">C37*1000</f>
        <v>11944075.645756459</v>
      </c>
      <c r="D70" s="5">
        <f t="shared" si="43"/>
        <v>23969306.548856549</v>
      </c>
      <c r="E70" s="5">
        <f t="shared" si="43"/>
        <v>19526738.580285966</v>
      </c>
      <c r="F70" s="5">
        <f t="shared" si="43"/>
        <v>12617992.402198516</v>
      </c>
      <c r="I70" s="12">
        <v>2005</v>
      </c>
      <c r="J70" s="5">
        <v>2051497.2148523759</v>
      </c>
      <c r="K70" s="5">
        <v>2129083.6039594933</v>
      </c>
      <c r="M70" s="12">
        <v>2005</v>
      </c>
      <c r="N70">
        <f t="shared" si="39"/>
        <v>5.8221261814464347</v>
      </c>
      <c r="O70">
        <f t="shared" si="40"/>
        <v>9.1714287517745916</v>
      </c>
      <c r="P70" s="9"/>
      <c r="Q70" s="9"/>
      <c r="R70" s="9"/>
      <c r="S70" s="9"/>
    </row>
    <row r="71" spans="1:19" x14ac:dyDescent="0.25">
      <c r="B71">
        <v>2006</v>
      </c>
      <c r="C71" s="5">
        <f t="shared" ref="C71:F71" si="44">C38*1000</f>
        <v>14788702.928870294</v>
      </c>
      <c r="D71" s="5">
        <f t="shared" si="44"/>
        <v>27297786.720321931</v>
      </c>
      <c r="E71" s="5">
        <f t="shared" si="44"/>
        <v>22935094.530722484</v>
      </c>
      <c r="F71" s="5">
        <f t="shared" si="44"/>
        <v>15531527.430002276</v>
      </c>
      <c r="I71" s="12">
        <v>2006</v>
      </c>
      <c r="J71" s="5">
        <v>2470023.5572605054</v>
      </c>
      <c r="K71" s="5">
        <v>2328220.0547672217</v>
      </c>
      <c r="M71" s="12">
        <v>2006</v>
      </c>
      <c r="N71">
        <f t="shared" si="39"/>
        <v>5.9872720182767782</v>
      </c>
      <c r="O71">
        <f t="shared" si="40"/>
        <v>9.8509135696864192</v>
      </c>
      <c r="P71" s="9"/>
      <c r="Q71" s="9"/>
      <c r="R71" s="9"/>
      <c r="S71" s="9"/>
    </row>
    <row r="72" spans="1:19" x14ac:dyDescent="0.25">
      <c r="B72">
        <v>2007</v>
      </c>
      <c r="C72" s="5">
        <f t="shared" ref="C72:F72" si="45">C39*1000</f>
        <v>16826967.032967035</v>
      </c>
      <c r="D72" s="5">
        <f t="shared" si="45"/>
        <v>28428335.582600314</v>
      </c>
      <c r="E72" s="5">
        <f t="shared" si="45"/>
        <v>25175366.474181943</v>
      </c>
      <c r="F72" s="5">
        <f t="shared" si="45"/>
        <v>17779095.068493154</v>
      </c>
      <c r="I72" s="12">
        <v>2007</v>
      </c>
      <c r="J72" s="5">
        <v>2099899.7718548658</v>
      </c>
      <c r="K72" s="5">
        <v>2531892.9702077676</v>
      </c>
      <c r="M72" s="12">
        <v>2007</v>
      </c>
      <c r="N72">
        <f t="shared" si="39"/>
        <v>8.0132238969213176</v>
      </c>
      <c r="O72">
        <f t="shared" si="40"/>
        <v>9.9432980660774337</v>
      </c>
      <c r="P72" s="9"/>
      <c r="Q72" s="9"/>
      <c r="R72" s="9"/>
      <c r="S72" s="9"/>
    </row>
    <row r="73" spans="1:19" x14ac:dyDescent="0.25">
      <c r="B73">
        <v>2008</v>
      </c>
      <c r="C73" s="5">
        <f t="shared" ref="C73:F73" si="46">C40*1000</f>
        <v>15847936.507936507</v>
      </c>
      <c r="D73" s="5">
        <f t="shared" si="46"/>
        <v>28367669.477234397</v>
      </c>
      <c r="E73" s="5">
        <f t="shared" si="46"/>
        <v>24359562.357703011</v>
      </c>
      <c r="F73" s="5">
        <f t="shared" si="46"/>
        <v>18346134.092346616</v>
      </c>
      <c r="I73" s="12">
        <v>2008</v>
      </c>
      <c r="J73" s="5">
        <v>2712732.6156607969</v>
      </c>
      <c r="K73" s="5">
        <v>2716346.2961935597</v>
      </c>
      <c r="M73" s="12">
        <v>2008</v>
      </c>
      <c r="N73">
        <f t="shared" si="39"/>
        <v>5.8420562411662882</v>
      </c>
      <c r="O73">
        <f t="shared" si="40"/>
        <v>8.9677676192605791</v>
      </c>
      <c r="P73" s="9"/>
      <c r="Q73" s="9"/>
      <c r="R73" s="9"/>
      <c r="S73" s="9"/>
    </row>
    <row r="74" spans="1:19" x14ac:dyDescent="0.25">
      <c r="B74">
        <v>2009</v>
      </c>
      <c r="C74" s="5">
        <f t="shared" ref="C74:F74" si="47">C41*1000</f>
        <v>13015013.698630137</v>
      </c>
      <c r="D74" s="5">
        <f t="shared" si="47"/>
        <v>28763512.5</v>
      </c>
      <c r="E74" s="5">
        <f t="shared" si="47"/>
        <v>22770244.90950226</v>
      </c>
      <c r="F74" s="5">
        <f t="shared" si="47"/>
        <v>15649530.94059406</v>
      </c>
      <c r="I74" s="12">
        <v>2009</v>
      </c>
      <c r="J74" s="5">
        <v>2724591.3828244274</v>
      </c>
      <c r="K74" s="5">
        <v>2584013.3994973912</v>
      </c>
      <c r="M74" s="12">
        <v>2009</v>
      </c>
      <c r="N74">
        <f t="shared" si="39"/>
        <v>4.7768681133896198</v>
      </c>
      <c r="O74">
        <f t="shared" si="40"/>
        <v>8.8119685888359687</v>
      </c>
      <c r="P74" s="9"/>
      <c r="Q74" s="9"/>
      <c r="R74" s="9"/>
      <c r="S74" s="9"/>
    </row>
    <row r="75" spans="1:19" x14ac:dyDescent="0.25">
      <c r="B75">
        <v>2010</v>
      </c>
      <c r="C75" s="5">
        <f t="shared" ref="C75:F75" si="48">C42*1000</f>
        <v>13928450.54945055</v>
      </c>
      <c r="D75" s="5">
        <f t="shared" si="48"/>
        <v>25538032.381997805</v>
      </c>
      <c r="E75" s="5">
        <f t="shared" si="48"/>
        <v>22998436.290617011</v>
      </c>
      <c r="F75" s="5">
        <f t="shared" si="48"/>
        <v>17952477.644492909</v>
      </c>
      <c r="I75" s="12">
        <v>2010</v>
      </c>
      <c r="J75" s="5">
        <v>2944418.1469944268</v>
      </c>
      <c r="K75" s="5">
        <v>2643110.1107093003</v>
      </c>
      <c r="M75" s="12">
        <v>2010</v>
      </c>
      <c r="N75">
        <f t="shared" si="39"/>
        <v>4.7304594164617182</v>
      </c>
      <c r="O75">
        <f t="shared" si="40"/>
        <v>8.7012781637179657</v>
      </c>
      <c r="P75" s="9"/>
      <c r="Q75" s="9"/>
      <c r="R75" s="9"/>
      <c r="S75" s="9"/>
    </row>
    <row r="76" spans="1:19" x14ac:dyDescent="0.25">
      <c r="B76">
        <v>2011</v>
      </c>
      <c r="C76" s="5">
        <f t="shared" ref="C76:F76" si="49">C43*1000</f>
        <v>14921048.076923076</v>
      </c>
      <c r="D76" s="5">
        <f t="shared" si="49"/>
        <v>27296203.429923121</v>
      </c>
      <c r="E76" s="5">
        <f t="shared" si="49"/>
        <v>24955754.758742806</v>
      </c>
      <c r="F76" s="5">
        <f t="shared" si="49"/>
        <v>17987975.352112677</v>
      </c>
      <c r="I76" s="12">
        <v>2011</v>
      </c>
      <c r="J76" s="5">
        <v>3173000.2095979503</v>
      </c>
      <c r="K76" s="5">
        <v>2830124.0743935518</v>
      </c>
      <c r="M76" s="12">
        <v>2011</v>
      </c>
      <c r="N76">
        <f t="shared" si="39"/>
        <v>4.7025045985779235</v>
      </c>
      <c r="O76">
        <f t="shared" si="40"/>
        <v>8.817901301408634</v>
      </c>
      <c r="P76" s="9"/>
      <c r="Q76" s="9"/>
      <c r="R76" s="9"/>
      <c r="S76" s="9"/>
    </row>
    <row r="77" spans="1:19" x14ac:dyDescent="0.25">
      <c r="B77">
        <v>2012</v>
      </c>
      <c r="C77" s="5">
        <f t="shared" ref="C77:F77" si="50">C44*1000</f>
        <v>14702115.702479338</v>
      </c>
      <c r="D77" s="5">
        <f t="shared" si="50"/>
        <v>28746826.828063238</v>
      </c>
      <c r="E77" s="5">
        <f t="shared" si="50"/>
        <v>25962973.901856277</v>
      </c>
      <c r="F77" s="5">
        <f t="shared" si="50"/>
        <v>17873213.208901647</v>
      </c>
      <c r="I77" s="12">
        <v>2012</v>
      </c>
      <c r="J77" s="5">
        <v>3389013.5551438322</v>
      </c>
      <c r="K77" s="5">
        <v>3029383.8742169552</v>
      </c>
      <c r="M77" s="12">
        <v>2012</v>
      </c>
      <c r="N77">
        <f t="shared" si="39"/>
        <v>4.3381696364608873</v>
      </c>
      <c r="O77">
        <f t="shared" si="40"/>
        <v>8.5703809684955399</v>
      </c>
      <c r="P77" s="9"/>
      <c r="Q77" s="9"/>
      <c r="R77" s="9"/>
      <c r="S77" s="9"/>
    </row>
    <row r="78" spans="1:19" x14ac:dyDescent="0.25">
      <c r="B78">
        <v>2013</v>
      </c>
      <c r="C78" s="5">
        <f t="shared" ref="C78:F78" si="51">C45*1000</f>
        <v>15833456.521739129</v>
      </c>
      <c r="D78" s="5">
        <f t="shared" si="51"/>
        <v>31452344.632768363</v>
      </c>
      <c r="E78" s="5">
        <f t="shared" si="51"/>
        <v>28107417.912797105</v>
      </c>
      <c r="F78" s="5">
        <f t="shared" si="51"/>
        <v>19316239.862935465</v>
      </c>
      <c r="I78" s="12">
        <v>2013</v>
      </c>
      <c r="J78" s="5">
        <v>3561332.2539744088</v>
      </c>
      <c r="K78" s="5">
        <v>3216855.0204543844</v>
      </c>
      <c r="M78" s="12">
        <v>2013</v>
      </c>
      <c r="N78">
        <f t="shared" si="39"/>
        <v>4.4459363498222215</v>
      </c>
      <c r="O78">
        <f t="shared" si="40"/>
        <v>8.7375457501429139</v>
      </c>
      <c r="P78" s="9"/>
      <c r="Q78" s="9"/>
      <c r="R78" s="9"/>
      <c r="S78" s="9"/>
    </row>
    <row r="79" spans="1:19" x14ac:dyDescent="0.25">
      <c r="B79">
        <v>2014</v>
      </c>
      <c r="C79" s="5">
        <f t="shared" ref="C79:F79" si="52">C46*1000</f>
        <v>17914333.333333332</v>
      </c>
      <c r="D79" s="5">
        <f t="shared" si="52"/>
        <v>34042097.257342935</v>
      </c>
      <c r="E79" s="5">
        <f t="shared" si="52"/>
        <v>30129045.13064133</v>
      </c>
      <c r="F79" s="5">
        <f t="shared" si="52"/>
        <v>20150374.007936507</v>
      </c>
      <c r="I79" s="12">
        <v>2014</v>
      </c>
      <c r="J79" s="5">
        <v>3676573.731268635</v>
      </c>
      <c r="K79" s="5">
        <v>3405371.8705184194</v>
      </c>
      <c r="M79" s="12">
        <v>2014</v>
      </c>
      <c r="N79">
        <f t="shared" si="39"/>
        <v>4.8725619674032297</v>
      </c>
      <c r="O79">
        <f t="shared" si="40"/>
        <v>8.8475051407688436</v>
      </c>
      <c r="P79" s="9"/>
      <c r="Q79" s="9"/>
      <c r="R79" s="9"/>
      <c r="S79" s="9"/>
    </row>
    <row r="80" spans="1:19" x14ac:dyDescent="0.25">
      <c r="B80">
        <v>2015</v>
      </c>
      <c r="C80" s="5">
        <f t="shared" ref="C80:F80" si="53">C47*1000</f>
        <v>16930299.465240642</v>
      </c>
      <c r="D80" s="5">
        <f t="shared" si="53"/>
        <v>37170872.583201267</v>
      </c>
      <c r="E80" s="5">
        <f t="shared" si="53"/>
        <v>32521022.853957638</v>
      </c>
      <c r="F80" s="5">
        <f t="shared" si="53"/>
        <v>21490740.225563906</v>
      </c>
      <c r="I80" s="12">
        <v>2015</v>
      </c>
      <c r="J80" s="5">
        <v>3969338.7775880066</v>
      </c>
      <c r="K80" s="5">
        <v>3683547.856415207</v>
      </c>
      <c r="M80" s="12">
        <v>2015</v>
      </c>
      <c r="N80">
        <f t="shared" si="39"/>
        <v>4.2652694602017425</v>
      </c>
      <c r="O80">
        <f t="shared" si="40"/>
        <v>8.8287227753318192</v>
      </c>
      <c r="P80" s="9"/>
      <c r="Q80" s="9"/>
      <c r="R80" s="9"/>
      <c r="S80" s="9"/>
    </row>
    <row r="81" spans="2:32" x14ac:dyDescent="0.25">
      <c r="B81">
        <v>2016</v>
      </c>
      <c r="C81" s="5">
        <f t="shared" ref="C81:F81" si="54">C48*1000</f>
        <v>19474802.816901412</v>
      </c>
      <c r="D81" s="5">
        <f t="shared" si="54"/>
        <v>41587996.540291183</v>
      </c>
      <c r="E81" s="5">
        <f t="shared" si="54"/>
        <v>36451047.486864284</v>
      </c>
      <c r="F81" s="5">
        <f t="shared" si="54"/>
        <v>25138344.126984127</v>
      </c>
      <c r="I81" s="12">
        <v>2016</v>
      </c>
      <c r="J81" s="5">
        <v>4033231.0423783585</v>
      </c>
      <c r="K81" s="5">
        <v>3966818.4817248401</v>
      </c>
      <c r="M81" s="12">
        <v>2016</v>
      </c>
      <c r="N81">
        <f t="shared" si="39"/>
        <v>4.8285859679928738</v>
      </c>
      <c r="O81">
        <f t="shared" si="40"/>
        <v>9.1889880151548429</v>
      </c>
      <c r="P81" s="9"/>
      <c r="Q81" s="9"/>
      <c r="R81" s="9"/>
      <c r="S81" s="9"/>
    </row>
    <row r="82" spans="2:32" x14ac:dyDescent="0.25">
      <c r="B82">
        <v>2017</v>
      </c>
      <c r="C82" s="5">
        <f t="shared" ref="C82:F82" si="55">C49*1000</f>
        <v>21501917.127071824</v>
      </c>
      <c r="D82" s="5">
        <f t="shared" si="55"/>
        <v>47505200.68987143</v>
      </c>
      <c r="E82" s="5">
        <f t="shared" si="55"/>
        <v>40627924.149693988</v>
      </c>
      <c r="F82" s="5">
        <f t="shared" si="55"/>
        <v>28406338.813039847</v>
      </c>
      <c r="I82" s="12">
        <v>2017</v>
      </c>
      <c r="J82" s="5">
        <v>4090541.2048505461</v>
      </c>
      <c r="K82" s="5">
        <v>4154404.4381206413</v>
      </c>
      <c r="M82" s="12">
        <v>2017</v>
      </c>
      <c r="N82">
        <f t="shared" si="39"/>
        <v>5.2564968913098697</v>
      </c>
      <c r="O82">
        <f t="shared" si="40"/>
        <v>9.7794821748440892</v>
      </c>
      <c r="P82" s="9"/>
      <c r="Q82" s="9"/>
      <c r="R82" s="9"/>
      <c r="S82" s="9"/>
    </row>
    <row r="83" spans="2:32" x14ac:dyDescent="0.25">
      <c r="B83">
        <v>2018</v>
      </c>
      <c r="C83" s="5">
        <f t="shared" ref="C83:F83" si="56">C50*1000</f>
        <v>24182693.277310926</v>
      </c>
      <c r="D83" s="5">
        <f t="shared" si="56"/>
        <v>50881232.759846441</v>
      </c>
      <c r="E83" s="5">
        <f t="shared" si="56"/>
        <v>44021919.439252332</v>
      </c>
      <c r="F83" s="5">
        <f t="shared" si="56"/>
        <v>30866328.879192799</v>
      </c>
      <c r="I83" s="12">
        <v>2018</v>
      </c>
      <c r="J83" s="5">
        <v>4293203.3995819548</v>
      </c>
      <c r="K83" s="5">
        <v>4321833.3904757574</v>
      </c>
      <c r="M83" s="12">
        <v>2018</v>
      </c>
      <c r="N83">
        <f t="shared" si="39"/>
        <v>5.632785364808405</v>
      </c>
      <c r="O83">
        <f t="shared" si="40"/>
        <v>10.185936259427692</v>
      </c>
      <c r="P83" s="9"/>
      <c r="Q83" s="9"/>
      <c r="R83" s="9"/>
      <c r="S83" s="9"/>
    </row>
    <row r="84" spans="2:32" x14ac:dyDescent="0.25">
      <c r="B84">
        <v>2019</v>
      </c>
      <c r="C84" s="5">
        <f t="shared" ref="C84:F84" si="57">C51*1000</f>
        <v>24492278.688524589</v>
      </c>
      <c r="D84" s="5">
        <f t="shared" si="57"/>
        <v>51542756.020469598</v>
      </c>
      <c r="E84" s="5">
        <f t="shared" si="57"/>
        <v>44643549.144679613</v>
      </c>
      <c r="F84" s="5">
        <f t="shared" si="57"/>
        <v>32264847.961112615</v>
      </c>
      <c r="I84" s="12">
        <v>2019</v>
      </c>
      <c r="J84" s="5">
        <v>4364974.0502095632</v>
      </c>
      <c r="K84" s="5">
        <v>4432506.8280546889</v>
      </c>
      <c r="M84" s="12">
        <v>2019</v>
      </c>
      <c r="N84">
        <f t="shared" si="39"/>
        <v>5.6110937675216439</v>
      </c>
      <c r="O84">
        <f t="shared" si="40"/>
        <v>10.071851184101277</v>
      </c>
      <c r="P84" s="9"/>
      <c r="Q84" s="9"/>
      <c r="R84" s="9"/>
      <c r="S84" s="122"/>
      <c r="T84" s="122"/>
    </row>
    <row r="85" spans="2:32" x14ac:dyDescent="0.25">
      <c r="B85">
        <v>2020</v>
      </c>
      <c r="C85" s="5">
        <f t="shared" ref="C85:F85" si="58">C52*1000</f>
        <v>25743239.700374532</v>
      </c>
      <c r="D85" s="5">
        <f t="shared" si="58"/>
        <v>55309365.530303031</v>
      </c>
      <c r="E85" s="5">
        <f t="shared" si="58"/>
        <v>48030098.390946187</v>
      </c>
      <c r="F85" s="5">
        <f t="shared" si="58"/>
        <v>34487872.274829336</v>
      </c>
      <c r="I85" s="12">
        <v>2020</v>
      </c>
      <c r="J85" s="5">
        <v>4611280.5738525121</v>
      </c>
      <c r="K85" s="5">
        <v>4409194.4009305211</v>
      </c>
      <c r="M85" s="12">
        <v>2020</v>
      </c>
      <c r="N85">
        <f t="shared" si="39"/>
        <v>5.5826660920064652</v>
      </c>
      <c r="O85">
        <f t="shared" si="40"/>
        <v>10.893168688776766</v>
      </c>
      <c r="P85" s="9"/>
      <c r="Q85" s="9"/>
      <c r="R85" s="9"/>
      <c r="S85" s="122"/>
      <c r="T85" s="122"/>
    </row>
    <row r="86" spans="2:32" x14ac:dyDescent="0.25">
      <c r="B86">
        <v>2021</v>
      </c>
      <c r="C86" s="5">
        <f t="shared" ref="C86:F86" si="59">C53*1000</f>
        <v>28549992.95774648</v>
      </c>
      <c r="D86" s="5">
        <f t="shared" si="59"/>
        <v>61968972.212959871</v>
      </c>
      <c r="E86" s="5">
        <f t="shared" si="59"/>
        <v>52532552.917369306</v>
      </c>
      <c r="F86" s="5">
        <f t="shared" si="59"/>
        <v>37965040.150995195</v>
      </c>
      <c r="I86" s="12">
        <v>2021</v>
      </c>
      <c r="J86" s="124">
        <v>5039639.285895003</v>
      </c>
      <c r="K86" s="124">
        <v>4747957.6385455672</v>
      </c>
      <c r="M86" s="12">
        <v>2021</v>
      </c>
      <c r="N86">
        <f t="shared" ref="N86:N87" si="60">C86/J86</f>
        <v>5.6650865941244071</v>
      </c>
      <c r="O86">
        <f t="shared" ref="O86:O87" si="61">E86/K86</f>
        <v>11.064242126107406</v>
      </c>
      <c r="Q86" s="12"/>
      <c r="R86" s="5"/>
      <c r="S86" s="123"/>
      <c r="T86" s="122"/>
    </row>
    <row r="87" spans="2:32" x14ac:dyDescent="0.25">
      <c r="B87">
        <v>2022</v>
      </c>
      <c r="C87" s="5">
        <f t="shared" ref="C87:F87" si="62">C54*1000</f>
        <v>40009622.568093389</v>
      </c>
      <c r="D87" s="5">
        <f t="shared" si="62"/>
        <v>75544755.311019406</v>
      </c>
      <c r="E87" s="5">
        <f t="shared" si="62"/>
        <v>63325178.379347429</v>
      </c>
      <c r="F87" s="5">
        <f t="shared" si="62"/>
        <v>45993140.255798824</v>
      </c>
      <c r="I87" s="12">
        <v>2022</v>
      </c>
      <c r="J87" s="124">
        <v>5445101.1891131867</v>
      </c>
      <c r="K87" s="124">
        <v>5236450.0369350947</v>
      </c>
      <c r="M87" s="12">
        <v>2022</v>
      </c>
      <c r="N87">
        <f t="shared" si="60"/>
        <v>7.3478198436583204</v>
      </c>
      <c r="O87">
        <f t="shared" si="61"/>
        <v>12.0931504994196</v>
      </c>
      <c r="Q87" s="12"/>
      <c r="R87" s="5"/>
      <c r="S87" s="123"/>
      <c r="T87" s="122"/>
    </row>
    <row r="88" spans="2:32" x14ac:dyDescent="0.25">
      <c r="B88">
        <v>2023</v>
      </c>
      <c r="C88" s="5">
        <f t="shared" ref="C88:F88" si="63">C55*1000</f>
        <v>42961230.769230768</v>
      </c>
      <c r="D88" s="5">
        <f t="shared" si="63"/>
        <v>76247099.524456531</v>
      </c>
      <c r="E88" s="5">
        <f t="shared" si="63"/>
        <v>66014701.854345798</v>
      </c>
      <c r="F88" s="5">
        <f t="shared" si="63"/>
        <v>50012482.071713142</v>
      </c>
      <c r="I88" s="12">
        <v>2023</v>
      </c>
      <c r="Q88" s="12"/>
      <c r="R88" s="5"/>
      <c r="S88" s="123"/>
      <c r="T88" s="122"/>
    </row>
    <row r="89" spans="2:32" x14ac:dyDescent="0.25">
      <c r="S89" s="122"/>
      <c r="T89" s="122"/>
    </row>
    <row r="90" spans="2:32" x14ac:dyDescent="0.25">
      <c r="S90" s="122"/>
      <c r="T90" s="122"/>
    </row>
    <row r="91" spans="2:32" x14ac:dyDescent="0.25">
      <c r="C91" s="5"/>
      <c r="D91" s="5"/>
      <c r="E91" s="5"/>
      <c r="F91" s="5"/>
      <c r="J91" s="5"/>
      <c r="K91" s="5"/>
      <c r="L91" s="5"/>
      <c r="M91" s="5"/>
      <c r="S91" s="122"/>
      <c r="T91" s="122"/>
    </row>
    <row r="92" spans="2:32" x14ac:dyDescent="0.25">
      <c r="C92" s="5"/>
      <c r="D92" s="5"/>
      <c r="E92" s="5"/>
      <c r="F92" s="5"/>
      <c r="J92" s="5"/>
      <c r="K92" s="5"/>
      <c r="L92" s="5"/>
      <c r="M92" s="5"/>
      <c r="P92" s="9"/>
      <c r="S92" s="122"/>
      <c r="T92" s="122"/>
    </row>
    <row r="93" spans="2:32" x14ac:dyDescent="0.25">
      <c r="C93" s="5"/>
      <c r="D93" s="5"/>
      <c r="E93" s="5"/>
      <c r="F93" s="5"/>
      <c r="J93" s="5"/>
      <c r="K93" s="5"/>
      <c r="L93" s="5"/>
      <c r="M93" s="5"/>
      <c r="P93" s="9"/>
      <c r="S93" s="122"/>
      <c r="T93" s="122"/>
    </row>
    <row r="94" spans="2:32" x14ac:dyDescent="0.25">
      <c r="C94" s="5"/>
      <c r="D94" s="5"/>
      <c r="E94" s="5"/>
      <c r="F94" s="5"/>
      <c r="J94" s="5"/>
      <c r="K94" s="5"/>
      <c r="L94" s="5"/>
      <c r="M94" s="5"/>
      <c r="P94" s="9"/>
      <c r="S94" s="122"/>
      <c r="T94" s="122"/>
    </row>
    <row r="95" spans="2:32" x14ac:dyDescent="0.25">
      <c r="C95" s="5"/>
      <c r="D95" s="5"/>
      <c r="E95" s="5"/>
      <c r="F95" s="5"/>
      <c r="J95" s="5"/>
      <c r="K95" s="12">
        <v>2001</v>
      </c>
      <c r="L95" s="12">
        <v>2002</v>
      </c>
      <c r="M95" s="12">
        <v>2003</v>
      </c>
      <c r="N95" s="12">
        <v>2004</v>
      </c>
      <c r="O95" s="12">
        <v>2005</v>
      </c>
      <c r="P95" s="12">
        <v>2006</v>
      </c>
      <c r="Q95" s="12">
        <v>2007</v>
      </c>
      <c r="R95" s="12">
        <v>2008</v>
      </c>
      <c r="S95" s="12">
        <v>2009</v>
      </c>
      <c r="T95" s="12">
        <v>2010</v>
      </c>
      <c r="U95" s="12">
        <v>2011</v>
      </c>
      <c r="V95" s="12">
        <v>2012</v>
      </c>
      <c r="W95" s="12">
        <v>2013</v>
      </c>
      <c r="X95" s="12">
        <v>2014</v>
      </c>
      <c r="Y95" s="12">
        <v>2015</v>
      </c>
      <c r="Z95" s="12">
        <v>2016</v>
      </c>
      <c r="AA95" s="12">
        <v>2017</v>
      </c>
      <c r="AB95" s="12">
        <v>2018</v>
      </c>
      <c r="AC95" s="12">
        <v>2019</v>
      </c>
      <c r="AD95" s="12">
        <v>2020</v>
      </c>
      <c r="AE95" s="12">
        <v>2021</v>
      </c>
      <c r="AF95" s="12">
        <v>2022</v>
      </c>
    </row>
    <row r="96" spans="2:32" x14ac:dyDescent="0.25">
      <c r="C96" s="5"/>
      <c r="D96" s="5"/>
      <c r="E96" s="5"/>
      <c r="F96" s="5"/>
      <c r="J96" s="20" t="s">
        <v>27</v>
      </c>
      <c r="K96" s="5">
        <v>1622882.3243923802</v>
      </c>
      <c r="L96" s="5">
        <v>1763463.7364383561</v>
      </c>
      <c r="M96" s="5">
        <v>1679282.3964161274</v>
      </c>
      <c r="N96" s="5">
        <v>1799021.8320475304</v>
      </c>
      <c r="O96" s="5">
        <v>2051497.2148523759</v>
      </c>
      <c r="P96" s="5">
        <v>2470023.5572605054</v>
      </c>
      <c r="Q96" s="5">
        <v>2099899.7718548658</v>
      </c>
      <c r="R96" s="5">
        <v>2712732.6156607969</v>
      </c>
      <c r="S96" s="5">
        <v>2724591.3828244274</v>
      </c>
      <c r="T96" s="5">
        <v>2944418.1469944268</v>
      </c>
      <c r="U96" s="5">
        <v>3173000.2095979503</v>
      </c>
      <c r="V96" s="5">
        <v>3389013.5551438322</v>
      </c>
      <c r="W96" s="5">
        <v>3561332.2539744088</v>
      </c>
      <c r="X96" s="5">
        <v>3676573.731268635</v>
      </c>
      <c r="Y96" s="5">
        <v>3969338.7775880066</v>
      </c>
      <c r="Z96" s="5">
        <v>4033231.0423783585</v>
      </c>
      <c r="AA96" s="5">
        <v>4090541.2048505461</v>
      </c>
      <c r="AB96" s="5">
        <v>4293203.3995819548</v>
      </c>
      <c r="AC96" s="5">
        <v>4364974.0502095632</v>
      </c>
      <c r="AD96" s="5">
        <v>4611280.5738525121</v>
      </c>
      <c r="AE96" s="124">
        <v>5039639.285895003</v>
      </c>
      <c r="AF96" s="124">
        <v>5445101.1891131867</v>
      </c>
    </row>
    <row r="97" spans="3:32" x14ac:dyDescent="0.25">
      <c r="C97" s="5"/>
      <c r="D97" s="5"/>
      <c r="E97" s="5"/>
      <c r="F97" s="5"/>
      <c r="J97" s="20" t="s">
        <v>28</v>
      </c>
      <c r="K97" s="5">
        <v>1692479.3968138932</v>
      </c>
      <c r="L97" s="5">
        <v>1780410.9484004858</v>
      </c>
      <c r="M97" s="5">
        <v>1848831.75108309</v>
      </c>
      <c r="N97" s="5">
        <v>1934552.4847246688</v>
      </c>
      <c r="O97" s="5">
        <v>2129083.6039594933</v>
      </c>
      <c r="P97" s="5">
        <v>2328220.0547672217</v>
      </c>
      <c r="Q97" s="5">
        <v>2531892.9702077676</v>
      </c>
      <c r="R97" s="5">
        <v>2716346.2961935597</v>
      </c>
      <c r="S97" s="5">
        <v>2584013.3994973912</v>
      </c>
      <c r="T97" s="5">
        <v>2643110.1107093003</v>
      </c>
      <c r="U97" s="5">
        <v>2830124.0743935518</v>
      </c>
      <c r="V97" s="5">
        <v>3029383.8742169552</v>
      </c>
      <c r="W97" s="5">
        <v>3216855.0204543844</v>
      </c>
      <c r="X97" s="5">
        <v>3405371.8705184194</v>
      </c>
      <c r="Y97" s="5">
        <v>3683547.856415207</v>
      </c>
      <c r="Z97" s="5">
        <v>3966818.4817248401</v>
      </c>
      <c r="AA97" s="5">
        <v>4154404.4381206413</v>
      </c>
      <c r="AB97" s="5">
        <v>4321833.3904757574</v>
      </c>
      <c r="AC97" s="5">
        <v>4432506.8280546889</v>
      </c>
      <c r="AD97" s="5">
        <v>4409194.4009305211</v>
      </c>
      <c r="AE97" s="124">
        <v>4747957.6385455672</v>
      </c>
      <c r="AF97" s="124">
        <v>5236450.0369350947</v>
      </c>
    </row>
    <row r="98" spans="3:32" x14ac:dyDescent="0.25">
      <c r="C98" s="5"/>
      <c r="D98" s="5"/>
      <c r="E98" s="5"/>
      <c r="F98" s="5"/>
      <c r="J98" s="5"/>
      <c r="K98" s="5"/>
      <c r="L98" s="5"/>
      <c r="M98" s="5"/>
      <c r="P98" s="9"/>
      <c r="S98" s="122"/>
      <c r="T98" s="122"/>
    </row>
    <row r="99" spans="3:32" x14ac:dyDescent="0.25">
      <c r="C99" s="5"/>
      <c r="D99" s="5"/>
      <c r="E99" s="5"/>
      <c r="F99" s="5"/>
      <c r="J99" s="5"/>
      <c r="K99" s="5"/>
      <c r="L99" s="5"/>
      <c r="M99" s="5"/>
      <c r="P99" s="9"/>
      <c r="S99" s="122"/>
      <c r="T99" s="122"/>
    </row>
    <row r="100" spans="3:32" x14ac:dyDescent="0.25">
      <c r="C100" s="5"/>
      <c r="D100" s="5"/>
      <c r="E100" s="5"/>
      <c r="F100" s="5"/>
      <c r="J100" s="5"/>
      <c r="K100" s="5"/>
      <c r="L100" s="5"/>
      <c r="M100" s="5"/>
      <c r="P100" s="9"/>
      <c r="S100" s="122"/>
      <c r="T100" s="122"/>
    </row>
    <row r="101" spans="3:32" x14ac:dyDescent="0.25">
      <c r="C101" s="5"/>
      <c r="D101" s="5"/>
      <c r="E101" s="5"/>
      <c r="F101" s="5"/>
      <c r="J101" s="5"/>
      <c r="K101" s="5"/>
      <c r="L101" s="5"/>
      <c r="M101" s="5"/>
      <c r="P101" s="9"/>
      <c r="S101" s="122"/>
      <c r="T101" s="122"/>
    </row>
    <row r="102" spans="3:32" x14ac:dyDescent="0.25">
      <c r="C102" s="5"/>
      <c r="D102" s="5"/>
      <c r="E102" s="5"/>
      <c r="F102" s="5"/>
      <c r="J102" s="5"/>
      <c r="K102" s="5"/>
      <c r="L102" s="5"/>
      <c r="M102" s="5"/>
      <c r="P102" s="9"/>
      <c r="S102" s="122"/>
      <c r="T102" s="122"/>
    </row>
    <row r="103" spans="3:32" x14ac:dyDescent="0.25">
      <c r="C103" s="5"/>
      <c r="D103" s="5"/>
      <c r="E103" s="5"/>
      <c r="F103" s="5"/>
      <c r="J103" s="5"/>
      <c r="K103" s="5"/>
      <c r="L103" s="5"/>
      <c r="M103" s="5"/>
      <c r="P103" s="9"/>
      <c r="S103" s="122"/>
      <c r="T103" s="122"/>
    </row>
    <row r="104" spans="3:32" x14ac:dyDescent="0.25">
      <c r="C104" s="5"/>
      <c r="D104" s="5"/>
      <c r="E104" s="5"/>
      <c r="F104" s="5"/>
      <c r="J104" s="5"/>
      <c r="K104" s="5"/>
      <c r="L104" s="5"/>
      <c r="M104" s="5"/>
      <c r="P104" s="9"/>
    </row>
    <row r="105" spans="3:32" x14ac:dyDescent="0.25">
      <c r="C105" s="5"/>
      <c r="D105" s="5"/>
      <c r="E105" s="5"/>
      <c r="F105" s="5"/>
      <c r="J105" s="5"/>
      <c r="K105" s="5"/>
      <c r="L105" s="5"/>
      <c r="M105" s="5"/>
      <c r="P105" s="9"/>
    </row>
    <row r="106" spans="3:32" x14ac:dyDescent="0.25">
      <c r="C106" s="5"/>
      <c r="D106" s="5"/>
      <c r="E106" s="5"/>
      <c r="F106" s="5"/>
      <c r="J106" s="5"/>
      <c r="K106" s="5"/>
      <c r="L106" s="5"/>
      <c r="M106" s="5"/>
      <c r="P106" s="9"/>
    </row>
    <row r="107" spans="3:32" x14ac:dyDescent="0.25">
      <c r="C107" s="5"/>
      <c r="D107" s="5"/>
      <c r="E107" s="5"/>
      <c r="F107" s="5"/>
      <c r="J107" s="5"/>
      <c r="K107" s="5"/>
      <c r="L107" s="5"/>
      <c r="M107" s="5"/>
      <c r="P107" s="9"/>
    </row>
    <row r="108" spans="3:32" x14ac:dyDescent="0.25">
      <c r="J108" s="5"/>
      <c r="P108" s="9"/>
    </row>
    <row r="109" spans="3:32" x14ac:dyDescent="0.25">
      <c r="J109" s="5"/>
      <c r="P109" s="9"/>
    </row>
    <row r="110" spans="3:32" x14ac:dyDescent="0.25">
      <c r="J110" s="5"/>
      <c r="P110" s="9"/>
    </row>
    <row r="111" spans="3:32" x14ac:dyDescent="0.25">
      <c r="J111" s="5"/>
      <c r="P111" s="9"/>
    </row>
    <row r="112" spans="3:32" x14ac:dyDescent="0.25">
      <c r="J112" s="5"/>
      <c r="P112" s="9"/>
    </row>
    <row r="113" spans="10:16" x14ac:dyDescent="0.25">
      <c r="J113" s="5"/>
      <c r="P113" s="9"/>
    </row>
    <row r="114" spans="10:16" x14ac:dyDescent="0.25">
      <c r="P114" s="9"/>
    </row>
    <row r="179" spans="11:19" x14ac:dyDescent="0.25">
      <c r="K179" s="5"/>
      <c r="L179" s="5"/>
      <c r="M179" s="5"/>
      <c r="N179" s="5"/>
      <c r="P179" s="9"/>
      <c r="Q179" s="9"/>
      <c r="R179" s="9"/>
      <c r="S179" s="9"/>
    </row>
    <row r="180" spans="11:19" x14ac:dyDescent="0.25">
      <c r="K180" s="5"/>
      <c r="L180" s="5"/>
      <c r="M180" s="5"/>
      <c r="N180" s="5"/>
      <c r="P180" s="9"/>
      <c r="Q180" s="9"/>
      <c r="R180" s="9"/>
      <c r="S180" s="9"/>
    </row>
    <row r="181" spans="11:19" x14ac:dyDescent="0.25">
      <c r="K181" s="5"/>
      <c r="L181" s="5"/>
      <c r="M181" s="5"/>
      <c r="N181" s="5"/>
      <c r="P181" s="9"/>
      <c r="Q181" s="9"/>
      <c r="R181" s="9"/>
      <c r="S181" s="9"/>
    </row>
    <row r="182" spans="11:19" x14ac:dyDescent="0.25">
      <c r="K182" s="5"/>
      <c r="L182" s="5"/>
      <c r="M182" s="5"/>
      <c r="N182" s="5"/>
      <c r="P182" s="9"/>
      <c r="Q182" s="9"/>
      <c r="R182" s="9"/>
      <c r="S182" s="9"/>
    </row>
    <row r="183" spans="11:19" x14ac:dyDescent="0.25">
      <c r="K183" s="5"/>
      <c r="L183" s="5"/>
      <c r="M183" s="5"/>
      <c r="N183" s="5"/>
      <c r="P183" s="9"/>
      <c r="Q183" s="9"/>
      <c r="R183" s="9"/>
      <c r="S183" s="9"/>
    </row>
    <row r="184" spans="11:19" x14ac:dyDescent="0.25">
      <c r="K184" s="5"/>
      <c r="L184" s="5"/>
      <c r="M184" s="5"/>
      <c r="N184" s="5"/>
      <c r="P184" s="9"/>
      <c r="Q184" s="9"/>
      <c r="R184" s="9"/>
      <c r="S184" s="9"/>
    </row>
    <row r="185" spans="11:19" x14ac:dyDescent="0.25">
      <c r="K185" s="5"/>
      <c r="L185" s="5"/>
      <c r="M185" s="5"/>
      <c r="N185" s="5"/>
      <c r="P185" s="9"/>
      <c r="Q185" s="9"/>
      <c r="R185" s="9"/>
      <c r="S185" s="9"/>
    </row>
    <row r="186" spans="11:19" x14ac:dyDescent="0.25">
      <c r="K186" s="5"/>
      <c r="L186" s="5"/>
      <c r="M186" s="5"/>
      <c r="N186" s="5"/>
      <c r="P186" s="9"/>
      <c r="Q186" s="9"/>
      <c r="R186" s="9"/>
      <c r="S186" s="9"/>
    </row>
    <row r="187" spans="11:19" x14ac:dyDescent="0.25">
      <c r="K187" s="5"/>
      <c r="L187" s="5"/>
      <c r="M187" s="5"/>
      <c r="N187" s="5"/>
      <c r="P187" s="9"/>
      <c r="Q187" s="9"/>
      <c r="R187" s="9"/>
      <c r="S187" s="9"/>
    </row>
    <row r="188" spans="11:19" x14ac:dyDescent="0.25">
      <c r="K188" s="5"/>
      <c r="L188" s="5"/>
      <c r="M188" s="5"/>
      <c r="N188" s="5"/>
      <c r="P188" s="9"/>
      <c r="Q188" s="9"/>
      <c r="R188" s="9"/>
      <c r="S188" s="9"/>
    </row>
    <row r="189" spans="11:19" x14ac:dyDescent="0.25">
      <c r="K189" s="5"/>
      <c r="L189" s="5"/>
      <c r="M189" s="5"/>
      <c r="N189" s="5"/>
      <c r="P189" s="9"/>
      <c r="Q189" s="9"/>
      <c r="R189" s="9"/>
      <c r="S189" s="9"/>
    </row>
    <row r="190" spans="11:19" x14ac:dyDescent="0.25">
      <c r="K190" s="5"/>
      <c r="L190" s="5"/>
      <c r="M190" s="5"/>
      <c r="N190" s="5"/>
      <c r="P190" s="9"/>
      <c r="Q190" s="9"/>
      <c r="R190" s="9"/>
      <c r="S190" s="9"/>
    </row>
    <row r="191" spans="11:19" x14ac:dyDescent="0.25">
      <c r="K191" s="5"/>
      <c r="L191" s="5"/>
      <c r="M191" s="5"/>
      <c r="N191" s="5"/>
      <c r="P191" s="9"/>
      <c r="Q191" s="9"/>
      <c r="R191" s="9"/>
      <c r="S191" s="9"/>
    </row>
    <row r="192" spans="11:19" x14ac:dyDescent="0.25">
      <c r="K192" s="5"/>
      <c r="L192" s="5"/>
      <c r="M192" s="5"/>
      <c r="N192" s="5"/>
      <c r="P192" s="9"/>
      <c r="Q192" s="9"/>
      <c r="R192" s="9"/>
      <c r="S192" s="9"/>
    </row>
    <row r="193" spans="11:19" x14ac:dyDescent="0.25">
      <c r="K193" s="5"/>
      <c r="L193" s="5"/>
      <c r="M193" s="5"/>
      <c r="N193" s="5"/>
      <c r="P193" s="9"/>
      <c r="Q193" s="9"/>
      <c r="R193" s="9"/>
      <c r="S193" s="9"/>
    </row>
    <row r="194" spans="11:19" x14ac:dyDescent="0.25">
      <c r="K194" s="5"/>
      <c r="L194" s="5"/>
      <c r="M194" s="5"/>
      <c r="N194" s="5"/>
      <c r="P194" s="9"/>
      <c r="Q194" s="9"/>
      <c r="R194" s="9"/>
      <c r="S194" s="9"/>
    </row>
    <row r="195" spans="11:19" x14ac:dyDescent="0.25">
      <c r="K195" s="5"/>
      <c r="L195" s="5"/>
      <c r="M195" s="5"/>
      <c r="N195" s="5"/>
      <c r="P195" s="9"/>
      <c r="Q195" s="9"/>
      <c r="R195" s="9"/>
      <c r="S195" s="9"/>
    </row>
    <row r="196" spans="11:19" x14ac:dyDescent="0.25">
      <c r="K196" s="5"/>
      <c r="L196" s="5"/>
      <c r="M196" s="5"/>
      <c r="N196" s="5"/>
      <c r="P196" s="9"/>
      <c r="Q196" s="9"/>
      <c r="R196" s="9"/>
      <c r="S196" s="9"/>
    </row>
  </sheetData>
  <mergeCells count="2">
    <mergeCell ref="A1:N1"/>
    <mergeCell ref="A32:B3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7B3C9-CC76-4135-9AD4-851286D03B69}">
  <dimension ref="A1:Z72"/>
  <sheetViews>
    <sheetView topLeftCell="A27" workbookViewId="0">
      <selection activeCell="C53" sqref="C53:J71"/>
    </sheetView>
  </sheetViews>
  <sheetFormatPr defaultRowHeight="15" x14ac:dyDescent="0.25"/>
  <cols>
    <col min="3" max="3" width="15" customWidth="1"/>
    <col min="4" max="4" width="9.28515625" bestFit="1" customWidth="1"/>
    <col min="5" max="5" width="11.7109375" bestFit="1" customWidth="1"/>
    <col min="6" max="6" width="9" bestFit="1" customWidth="1"/>
    <col min="7" max="7" width="18.85546875" bestFit="1" customWidth="1"/>
    <col min="8" max="8" width="13.140625" bestFit="1" customWidth="1"/>
  </cols>
  <sheetData>
    <row r="1" spans="1:26" s="3" customFormat="1" ht="21" x14ac:dyDescent="0.35">
      <c r="A1" s="125" t="s">
        <v>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3" spans="1:26" x14ac:dyDescent="0.25">
      <c r="A3" t="s">
        <v>57</v>
      </c>
    </row>
    <row r="5" spans="1:26" x14ac:dyDescent="0.25">
      <c r="B5" t="s">
        <v>58</v>
      </c>
      <c r="C5" t="s">
        <v>80</v>
      </c>
    </row>
    <row r="6" spans="1:26" x14ac:dyDescent="0.25">
      <c r="C6" t="s">
        <v>2</v>
      </c>
      <c r="D6" t="s">
        <v>19</v>
      </c>
      <c r="E6" t="s">
        <v>20</v>
      </c>
      <c r="F6" t="s">
        <v>24</v>
      </c>
      <c r="G6" t="s">
        <v>3</v>
      </c>
      <c r="H6" t="s">
        <v>5</v>
      </c>
    </row>
    <row r="7" spans="1:26" x14ac:dyDescent="0.25">
      <c r="B7">
        <v>2006</v>
      </c>
      <c r="C7" s="124">
        <v>116510.54178826131</v>
      </c>
      <c r="D7" s="124">
        <v>147502.52449830042</v>
      </c>
      <c r="E7" s="124">
        <v>107526.34126747071</v>
      </c>
      <c r="F7" s="5">
        <v>185812.51778809106</v>
      </c>
      <c r="G7" s="5">
        <v>218184.37489818942</v>
      </c>
      <c r="H7" s="124">
        <v>124660.17032790341</v>
      </c>
    </row>
    <row r="8" spans="1:26" x14ac:dyDescent="0.25">
      <c r="B8">
        <v>2007</v>
      </c>
      <c r="C8" s="124">
        <v>125572.72196957066</v>
      </c>
      <c r="D8" s="124">
        <v>140493.48443543669</v>
      </c>
      <c r="E8" s="124">
        <v>117205.47007083699</v>
      </c>
      <c r="F8" s="5">
        <v>209058.36985846318</v>
      </c>
      <c r="G8" s="5">
        <v>239696.37005302016</v>
      </c>
      <c r="H8" s="124">
        <v>140029.46260184803</v>
      </c>
    </row>
    <row r="9" spans="1:26" x14ac:dyDescent="0.25">
      <c r="B9">
        <v>2008</v>
      </c>
      <c r="C9" s="124">
        <v>110027.84402019691</v>
      </c>
      <c r="D9" s="124">
        <v>125000.5905104963</v>
      </c>
      <c r="E9" s="124">
        <v>102445.97290047457</v>
      </c>
      <c r="F9" s="5">
        <v>206120.46105939799</v>
      </c>
      <c r="G9" s="5">
        <v>251560.60467630389</v>
      </c>
      <c r="H9" s="124">
        <v>140202.44394737956</v>
      </c>
    </row>
    <row r="10" spans="1:26" x14ac:dyDescent="0.25">
      <c r="B10">
        <v>2009</v>
      </c>
      <c r="C10" s="124">
        <v>99658.126283964491</v>
      </c>
      <c r="D10" s="124">
        <v>116358.93246187364</v>
      </c>
      <c r="E10" s="124">
        <v>100239.46666666666</v>
      </c>
      <c r="F10" s="5">
        <v>179357.3706488437</v>
      </c>
      <c r="G10" s="5">
        <v>224508.37037506845</v>
      </c>
      <c r="H10" s="124">
        <v>123103.75516417134</v>
      </c>
    </row>
    <row r="11" spans="1:26" x14ac:dyDescent="0.25">
      <c r="B11">
        <v>2010</v>
      </c>
      <c r="C11" s="124">
        <v>111082.27854277879</v>
      </c>
      <c r="D11" s="124">
        <v>134979.84172017322</v>
      </c>
      <c r="E11" s="124">
        <v>96624.072547403164</v>
      </c>
      <c r="F11" s="5">
        <v>190024.37382398639</v>
      </c>
      <c r="G11" s="5">
        <v>217888.61880060175</v>
      </c>
      <c r="H11" s="124">
        <v>132085.73775583596</v>
      </c>
    </row>
    <row r="12" spans="1:26" x14ac:dyDescent="0.25">
      <c r="B12">
        <v>2011</v>
      </c>
      <c r="C12" s="124">
        <v>113617.7695917204</v>
      </c>
      <c r="D12" s="124">
        <v>130230.37284025463</v>
      </c>
      <c r="E12" s="124">
        <v>97556.501488890543</v>
      </c>
      <c r="F12" s="5">
        <v>207771.40676846588</v>
      </c>
      <c r="G12" s="5">
        <v>228242.5462669268</v>
      </c>
      <c r="H12" s="124">
        <v>141544.75784138122</v>
      </c>
    </row>
    <row r="13" spans="1:26" x14ac:dyDescent="0.25">
      <c r="B13">
        <v>2012</v>
      </c>
      <c r="C13" s="124">
        <v>116925.6749910497</v>
      </c>
      <c r="D13" s="124">
        <v>125246.62044511981</v>
      </c>
      <c r="E13" s="124">
        <v>119408.73579545457</v>
      </c>
      <c r="F13" s="5">
        <v>215575.94919655134</v>
      </c>
      <c r="G13" s="5">
        <v>240058.56148902894</v>
      </c>
      <c r="H13" s="124">
        <v>140455.63210725161</v>
      </c>
    </row>
    <row r="14" spans="1:26" x14ac:dyDescent="0.25">
      <c r="B14">
        <v>2013</v>
      </c>
      <c r="C14" s="124">
        <v>120585.61488335568</v>
      </c>
      <c r="D14" s="124">
        <v>131500.73851987394</v>
      </c>
      <c r="E14" s="124">
        <v>107801.70013190681</v>
      </c>
      <c r="F14" s="5">
        <v>228045.79544703948</v>
      </c>
      <c r="G14" s="5">
        <v>258946.39012136342</v>
      </c>
      <c r="H14" s="124">
        <v>146954.0408195635</v>
      </c>
    </row>
    <row r="15" spans="1:26" x14ac:dyDescent="0.25">
      <c r="B15">
        <v>2014</v>
      </c>
      <c r="C15" s="124">
        <v>124541.84767185494</v>
      </c>
      <c r="D15" s="124">
        <v>137183.40344762511</v>
      </c>
      <c r="E15" s="124">
        <v>112869.41943350217</v>
      </c>
      <c r="F15" s="5">
        <v>249867.06327056498</v>
      </c>
      <c r="G15" s="5">
        <v>286402.11232496472</v>
      </c>
      <c r="H15" s="124">
        <v>156878.20573010133</v>
      </c>
    </row>
    <row r="16" spans="1:26" x14ac:dyDescent="0.25">
      <c r="B16">
        <v>2015</v>
      </c>
      <c r="C16" s="124">
        <v>136879.47331038621</v>
      </c>
      <c r="D16" s="124">
        <v>151398.09916999959</v>
      </c>
      <c r="E16" s="124">
        <v>123659.96595781356</v>
      </c>
      <c r="F16" s="5">
        <v>266101.89370910131</v>
      </c>
      <c r="G16" s="5">
        <v>305919.35391753807</v>
      </c>
      <c r="H16" s="124">
        <v>170529.95217673579</v>
      </c>
    </row>
    <row r="17" spans="2:8" x14ac:dyDescent="0.25">
      <c r="B17">
        <v>2016</v>
      </c>
      <c r="C17" s="124">
        <v>147066.0419326697</v>
      </c>
      <c r="D17" s="124">
        <v>162879.96068313069</v>
      </c>
      <c r="E17" s="124">
        <v>132750.51512851103</v>
      </c>
      <c r="F17" s="5">
        <v>288826.0070014167</v>
      </c>
      <c r="G17" s="5">
        <v>337657.63730193733</v>
      </c>
      <c r="H17" s="124">
        <v>184586.76207038795</v>
      </c>
    </row>
    <row r="18" spans="2:8" x14ac:dyDescent="0.25">
      <c r="B18">
        <v>2017</v>
      </c>
      <c r="C18" s="124">
        <v>155716.63857162517</v>
      </c>
      <c r="D18" s="124">
        <v>168765.26505095477</v>
      </c>
      <c r="E18" s="124">
        <v>144671.18695573727</v>
      </c>
      <c r="F18" s="5">
        <v>335678.58775539626</v>
      </c>
      <c r="G18" s="5">
        <v>402075.22603815794</v>
      </c>
      <c r="H18" s="124">
        <v>219368.97555167964</v>
      </c>
    </row>
    <row r="19" spans="2:8" x14ac:dyDescent="0.25">
      <c r="B19">
        <v>2018</v>
      </c>
      <c r="C19" s="124">
        <v>169958.4340168059</v>
      </c>
      <c r="D19" s="124">
        <v>191824.18100400674</v>
      </c>
      <c r="E19" s="124">
        <v>148034.53832685127</v>
      </c>
      <c r="F19" s="5">
        <v>366384.53887793579</v>
      </c>
      <c r="G19" s="5">
        <v>427155.55320758664</v>
      </c>
      <c r="H19" s="124">
        <v>248186.42769697547</v>
      </c>
    </row>
    <row r="20" spans="2:8" x14ac:dyDescent="0.25">
      <c r="B20">
        <v>2019</v>
      </c>
      <c r="C20" s="124">
        <v>177136.08891053597</v>
      </c>
      <c r="D20" s="124">
        <v>206934.89827141337</v>
      </c>
      <c r="E20" s="124">
        <v>161125.46688905073</v>
      </c>
      <c r="F20" s="5">
        <v>377874.05213989527</v>
      </c>
      <c r="G20" s="5">
        <v>439352.68646602414</v>
      </c>
      <c r="H20" s="124">
        <v>265600.07969802717</v>
      </c>
    </row>
    <row r="21" spans="2:8" x14ac:dyDescent="0.25">
      <c r="B21">
        <v>2020</v>
      </c>
      <c r="C21" s="124">
        <v>191980.10603350971</v>
      </c>
      <c r="D21" s="124">
        <v>224520.59932898486</v>
      </c>
      <c r="E21" s="124">
        <v>166133.48153387563</v>
      </c>
      <c r="F21" s="5">
        <v>408604.46191339422</v>
      </c>
      <c r="G21" s="5">
        <v>472807.36663888628</v>
      </c>
      <c r="H21" s="124">
        <v>283848.12281260878</v>
      </c>
    </row>
    <row r="22" spans="2:8" x14ac:dyDescent="0.25">
      <c r="B22">
        <v>2021</v>
      </c>
      <c r="C22" s="124">
        <v>212624.68156946683</v>
      </c>
      <c r="D22" s="124">
        <v>254079.21864767195</v>
      </c>
      <c r="E22" s="124">
        <v>191997.8080556528</v>
      </c>
      <c r="F22" s="5">
        <v>458261.25206209649</v>
      </c>
      <c r="G22" s="5">
        <v>544812.28961115249</v>
      </c>
      <c r="H22" s="124">
        <v>318731.57677097013</v>
      </c>
    </row>
    <row r="23" spans="2:8" x14ac:dyDescent="0.25">
      <c r="B23">
        <v>2022</v>
      </c>
      <c r="C23" s="124">
        <v>288102.03297767829</v>
      </c>
      <c r="D23" s="124">
        <v>344333.30708041275</v>
      </c>
      <c r="E23" s="124">
        <v>245519.79020979026</v>
      </c>
      <c r="F23" s="5">
        <v>550271.88196886226</v>
      </c>
      <c r="G23" s="5">
        <v>660690.90822681598</v>
      </c>
      <c r="H23" s="124">
        <v>389876.70172440738</v>
      </c>
    </row>
    <row r="24" spans="2:8" x14ac:dyDescent="0.25">
      <c r="B24">
        <v>2023</v>
      </c>
      <c r="C24" s="124">
        <v>317001.3649667906</v>
      </c>
      <c r="D24" s="124">
        <v>344560.23820430605</v>
      </c>
      <c r="E24" s="124">
        <v>302124.52987881331</v>
      </c>
      <c r="F24" s="5">
        <v>593678.77195178869</v>
      </c>
      <c r="G24" s="5">
        <v>695320.81453136471</v>
      </c>
      <c r="H24" s="124">
        <v>428824.21386801888</v>
      </c>
    </row>
    <row r="25" spans="2:8" x14ac:dyDescent="0.25">
      <c r="B25">
        <v>2024</v>
      </c>
      <c r="C25" s="124">
        <v>353774.7896667376</v>
      </c>
      <c r="D25" s="124">
        <v>405377.13901172875</v>
      </c>
      <c r="E25" s="124">
        <v>328499.13612404763</v>
      </c>
      <c r="F25" s="5">
        <v>640075.8903193525</v>
      </c>
      <c r="G25" s="5">
        <v>737161.45101095759</v>
      </c>
      <c r="H25" s="124">
        <v>482108.79705929983</v>
      </c>
    </row>
    <row r="26" spans="2:8" x14ac:dyDescent="0.25">
      <c r="C26" s="124"/>
      <c r="D26" s="124"/>
    </row>
    <row r="28" spans="2:8" x14ac:dyDescent="0.25">
      <c r="B28" t="s">
        <v>59</v>
      </c>
      <c r="C28" t="s">
        <v>60</v>
      </c>
    </row>
    <row r="29" spans="2:8" x14ac:dyDescent="0.25">
      <c r="C29" t="s">
        <v>12</v>
      </c>
      <c r="D29" t="s">
        <v>13</v>
      </c>
      <c r="E29" t="s">
        <v>14</v>
      </c>
      <c r="F29" t="s">
        <v>23</v>
      </c>
      <c r="G29" t="s">
        <v>2</v>
      </c>
      <c r="H29" t="s">
        <v>19</v>
      </c>
    </row>
    <row r="30" spans="2:8" x14ac:dyDescent="0.25">
      <c r="B30">
        <v>2006</v>
      </c>
      <c r="C30" s="5">
        <v>154676.30885818589</v>
      </c>
      <c r="D30" s="5">
        <v>61614.42679261486</v>
      </c>
      <c r="E30" s="5">
        <v>0</v>
      </c>
      <c r="F30" s="5">
        <v>57534.246575342462</v>
      </c>
      <c r="G30" s="5">
        <v>116510.54178826131</v>
      </c>
      <c r="H30" s="5">
        <v>147502.52449830042</v>
      </c>
    </row>
    <row r="31" spans="2:8" x14ac:dyDescent="0.25">
      <c r="B31">
        <v>2007</v>
      </c>
      <c r="C31" s="5">
        <v>156878.40927579926</v>
      </c>
      <c r="D31" s="5">
        <v>70853.01472631286</v>
      </c>
      <c r="E31" s="5">
        <v>0</v>
      </c>
      <c r="F31" s="5">
        <v>47960.484384958567</v>
      </c>
      <c r="G31" s="5">
        <v>125572.72196957066</v>
      </c>
      <c r="H31" s="5">
        <v>140493.48443543669</v>
      </c>
    </row>
    <row r="32" spans="2:8" x14ac:dyDescent="0.25">
      <c r="B32">
        <v>2008</v>
      </c>
      <c r="C32" s="5">
        <v>156105.84180052715</v>
      </c>
      <c r="D32" s="5">
        <v>69973.358407773092</v>
      </c>
      <c r="E32" s="5">
        <v>0</v>
      </c>
      <c r="F32" s="5">
        <v>60933.043724619885</v>
      </c>
      <c r="G32" s="5">
        <v>110027.84402019691</v>
      </c>
      <c r="H32" s="5">
        <v>125000.5905104963</v>
      </c>
    </row>
    <row r="33" spans="2:8" x14ac:dyDescent="0.25">
      <c r="B33">
        <v>2009</v>
      </c>
      <c r="C33" s="5">
        <v>138401.11391340898</v>
      </c>
      <c r="D33" s="5">
        <v>81519.925857275259</v>
      </c>
      <c r="E33" s="5">
        <v>0</v>
      </c>
      <c r="F33" s="5">
        <v>69571.630632451008</v>
      </c>
      <c r="G33" s="5">
        <v>99658.126283964491</v>
      </c>
      <c r="H33" s="5">
        <v>116358.93246187364</v>
      </c>
    </row>
    <row r="34" spans="2:8" x14ac:dyDescent="0.25">
      <c r="B34">
        <v>2010</v>
      </c>
      <c r="C34" s="5">
        <v>151965.22190500909</v>
      </c>
      <c r="D34" s="5">
        <v>67095.81579598911</v>
      </c>
      <c r="E34" s="5">
        <v>0</v>
      </c>
      <c r="F34" s="5">
        <v>46751.740139211135</v>
      </c>
      <c r="G34" s="5">
        <v>111082.27854277879</v>
      </c>
      <c r="H34" s="5">
        <v>134979.84172017322</v>
      </c>
    </row>
    <row r="35" spans="2:8" x14ac:dyDescent="0.25">
      <c r="B35">
        <v>2011</v>
      </c>
      <c r="C35" s="5">
        <v>144776.29739287769</v>
      </c>
      <c r="D35" s="5">
        <v>68716.467189434596</v>
      </c>
      <c r="E35" s="5">
        <v>0</v>
      </c>
      <c r="F35" s="5">
        <v>60847.457627118645</v>
      </c>
      <c r="G35" s="5">
        <v>113617.7695917204</v>
      </c>
      <c r="H35" s="5">
        <v>130230.37284025463</v>
      </c>
    </row>
    <row r="36" spans="2:8" x14ac:dyDescent="0.25">
      <c r="B36">
        <v>2012</v>
      </c>
      <c r="C36" s="5">
        <v>136088.29934666399</v>
      </c>
      <c r="D36" s="5">
        <v>87260.038651492359</v>
      </c>
      <c r="E36" s="5">
        <v>0</v>
      </c>
      <c r="F36" s="5">
        <v>67394.029850746258</v>
      </c>
      <c r="G36" s="5">
        <v>116925.6749910497</v>
      </c>
      <c r="H36" s="5">
        <v>125246.62044511981</v>
      </c>
    </row>
    <row r="37" spans="2:8" x14ac:dyDescent="0.25">
      <c r="B37">
        <v>2013</v>
      </c>
      <c r="C37" s="5">
        <v>146498.62853186339</v>
      </c>
      <c r="D37" s="5">
        <v>59686.017083201528</v>
      </c>
      <c r="E37" s="5">
        <v>58131.720430107518</v>
      </c>
      <c r="F37" s="5">
        <v>0</v>
      </c>
      <c r="G37" s="5">
        <v>120585.61488335568</v>
      </c>
      <c r="H37" s="5">
        <v>131500.73851987394</v>
      </c>
    </row>
    <row r="38" spans="2:8" x14ac:dyDescent="0.25">
      <c r="B38">
        <v>2014</v>
      </c>
      <c r="C38" s="5">
        <v>157657.98213890317</v>
      </c>
      <c r="D38" s="5">
        <v>72123.503928335413</v>
      </c>
      <c r="E38" s="5">
        <v>147355.00318674315</v>
      </c>
      <c r="F38" s="5">
        <v>64962.279966471084</v>
      </c>
      <c r="G38" s="5">
        <v>124541.84767185494</v>
      </c>
      <c r="H38" s="5">
        <v>137183.40344762511</v>
      </c>
    </row>
    <row r="39" spans="2:8" x14ac:dyDescent="0.25">
      <c r="B39">
        <v>2015</v>
      </c>
      <c r="C39" s="5">
        <v>169331.08298171585</v>
      </c>
      <c r="D39" s="5">
        <v>92776.594905764534</v>
      </c>
      <c r="E39" s="5">
        <v>83333.333333333328</v>
      </c>
      <c r="F39" s="5">
        <v>97014.248116889008</v>
      </c>
      <c r="G39" s="5">
        <v>136879.47331038621</v>
      </c>
      <c r="H39" s="5">
        <v>151398.09916999959</v>
      </c>
    </row>
    <row r="40" spans="2:8" x14ac:dyDescent="0.25">
      <c r="B40">
        <v>2016</v>
      </c>
      <c r="C40" s="5">
        <v>173396.03088242919</v>
      </c>
      <c r="D40" s="5">
        <v>93394.375408763895</v>
      </c>
      <c r="E40" s="5">
        <v>138888.88888888888</v>
      </c>
      <c r="F40" s="5">
        <v>92294.900221729491</v>
      </c>
      <c r="G40" s="5">
        <v>147066.0419326697</v>
      </c>
      <c r="H40" s="5">
        <v>162879.96068313069</v>
      </c>
    </row>
    <row r="41" spans="2:8" x14ac:dyDescent="0.25">
      <c r="B41">
        <v>2017</v>
      </c>
      <c r="C41" s="5">
        <v>184496.20020279518</v>
      </c>
      <c r="D41" s="5">
        <v>93995.323791979594</v>
      </c>
      <c r="E41" s="5">
        <v>120108.880571623</v>
      </c>
      <c r="F41" s="5">
        <v>93145.04193389244</v>
      </c>
      <c r="G41" s="5">
        <v>155716.63857162517</v>
      </c>
      <c r="H41" s="5">
        <v>168765.26505095477</v>
      </c>
    </row>
    <row r="42" spans="2:8" x14ac:dyDescent="0.25">
      <c r="B42">
        <v>2018</v>
      </c>
      <c r="C42" s="5">
        <v>217166.87223059707</v>
      </c>
      <c r="D42" s="5">
        <v>98487.781272683264</v>
      </c>
      <c r="E42" s="5">
        <v>0</v>
      </c>
      <c r="F42" s="5">
        <v>146139.35969868174</v>
      </c>
      <c r="G42" s="5">
        <v>169958.4340168059</v>
      </c>
      <c r="H42" s="5">
        <v>191824.18100400674</v>
      </c>
    </row>
    <row r="43" spans="2:8" x14ac:dyDescent="0.25">
      <c r="B43">
        <v>2019</v>
      </c>
      <c r="C43" s="5">
        <v>230752.13642606445</v>
      </c>
      <c r="D43" s="5">
        <v>95969.570623948515</v>
      </c>
      <c r="E43" s="5">
        <v>97826.086956521744</v>
      </c>
      <c r="F43" s="5">
        <v>132978.72340425535</v>
      </c>
      <c r="G43" s="5">
        <v>177136.08891053597</v>
      </c>
      <c r="H43" s="5">
        <v>206934.89827141337</v>
      </c>
    </row>
    <row r="44" spans="2:8" x14ac:dyDescent="0.25">
      <c r="B44">
        <v>2020</v>
      </c>
      <c r="C44" s="5">
        <v>251686.61201236653</v>
      </c>
      <c r="D44" s="5">
        <v>111273.05342227705</v>
      </c>
      <c r="E44" s="5">
        <v>134165.78108395325</v>
      </c>
      <c r="F44" s="5">
        <v>118030.51317614425</v>
      </c>
      <c r="G44" s="5">
        <v>191980.10603350971</v>
      </c>
      <c r="H44" s="5">
        <v>224520.59932898486</v>
      </c>
    </row>
    <row r="45" spans="2:8" x14ac:dyDescent="0.25">
      <c r="B45">
        <v>2021</v>
      </c>
      <c r="C45" s="5">
        <v>302823.24500668905</v>
      </c>
      <c r="D45" s="5">
        <v>140026.466081627</v>
      </c>
      <c r="E45" s="5">
        <v>113636.36363636365</v>
      </c>
      <c r="F45" s="5">
        <v>171884.26420016604</v>
      </c>
      <c r="G45" s="5">
        <v>212624.68156946683</v>
      </c>
      <c r="H45" s="5">
        <v>254079.21864767195</v>
      </c>
    </row>
    <row r="46" spans="2:8" x14ac:dyDescent="0.25">
      <c r="B46">
        <v>2022</v>
      </c>
      <c r="C46" s="5">
        <v>377981.6595600436</v>
      </c>
      <c r="D46" s="5">
        <v>199550.37710307483</v>
      </c>
      <c r="E46" s="5">
        <v>363901.01892285299</v>
      </c>
      <c r="F46" s="5">
        <v>216661.28511462707</v>
      </c>
      <c r="G46" s="5">
        <v>288102.03297767829</v>
      </c>
      <c r="H46" s="5">
        <v>344333.30708041275</v>
      </c>
    </row>
    <row r="47" spans="2:8" x14ac:dyDescent="0.25">
      <c r="B47">
        <v>2023</v>
      </c>
      <c r="C47" s="5">
        <v>385444.58221671131</v>
      </c>
      <c r="D47" s="5">
        <v>223296.60976878338</v>
      </c>
      <c r="E47" s="5">
        <v>0</v>
      </c>
      <c r="F47" s="5">
        <v>189477.96886130053</v>
      </c>
      <c r="G47" s="5">
        <v>317001.3649667906</v>
      </c>
      <c r="H47" s="5">
        <v>344560.23820430605</v>
      </c>
    </row>
    <row r="48" spans="2:8" x14ac:dyDescent="0.25">
      <c r="B48">
        <v>2024</v>
      </c>
      <c r="C48" s="5">
        <v>422845.02068965527</v>
      </c>
      <c r="D48" s="5">
        <v>276837.28340967937</v>
      </c>
      <c r="E48" s="5">
        <v>306896.55172413791</v>
      </c>
      <c r="F48" s="5">
        <v>322190.89810712845</v>
      </c>
      <c r="G48" s="5">
        <v>353774.7896667376</v>
      </c>
      <c r="H48" s="5">
        <v>405377.13901172875</v>
      </c>
    </row>
    <row r="51" spans="2:10" x14ac:dyDescent="0.25">
      <c r="B51" t="s">
        <v>61</v>
      </c>
      <c r="C51" t="s">
        <v>81</v>
      </c>
    </row>
    <row r="52" spans="2:10" x14ac:dyDescent="0.25">
      <c r="C52" t="s">
        <v>15</v>
      </c>
      <c r="D52" t="s">
        <v>16</v>
      </c>
      <c r="E52" t="s">
        <v>17</v>
      </c>
      <c r="F52" t="s">
        <v>18</v>
      </c>
      <c r="G52" t="s">
        <v>21</v>
      </c>
      <c r="H52" t="s">
        <v>22</v>
      </c>
      <c r="I52" t="s">
        <v>2</v>
      </c>
      <c r="J52" t="s">
        <v>20</v>
      </c>
    </row>
    <row r="53" spans="2:10" x14ac:dyDescent="0.25">
      <c r="B53">
        <v>2006</v>
      </c>
      <c r="C53" s="5">
        <v>152396.55341873338</v>
      </c>
      <c r="D53" s="5">
        <v>118417.32729331823</v>
      </c>
      <c r="E53" s="5">
        <v>88937.343517256697</v>
      </c>
      <c r="F53" s="5">
        <v>74095.750907175461</v>
      </c>
      <c r="G53" s="5">
        <v>62024.50032237266</v>
      </c>
      <c r="H53" s="5">
        <v>42492.917847025492</v>
      </c>
      <c r="I53" s="5">
        <v>116510.54178826131</v>
      </c>
      <c r="J53" s="5">
        <v>107526.34126747071</v>
      </c>
    </row>
    <row r="54" spans="2:10" x14ac:dyDescent="0.25">
      <c r="B54">
        <v>2007</v>
      </c>
      <c r="C54" s="5">
        <v>141435.60753516239</v>
      </c>
      <c r="D54" s="5">
        <v>127914.7818473661</v>
      </c>
      <c r="E54" s="5">
        <v>104060.7729700756</v>
      </c>
      <c r="F54" s="5">
        <v>80218.372235530056</v>
      </c>
      <c r="G54" s="5">
        <v>43354.655294953809</v>
      </c>
      <c r="H54" s="5">
        <v>44524.669073405537</v>
      </c>
      <c r="I54" s="5">
        <v>125572.72196957066</v>
      </c>
      <c r="J54" s="5">
        <v>117205.47007083699</v>
      </c>
    </row>
    <row r="55" spans="2:10" x14ac:dyDescent="0.25">
      <c r="B55">
        <v>2008</v>
      </c>
      <c r="C55" s="5">
        <v>139577.63975155281</v>
      </c>
      <c r="D55" s="5">
        <v>128395.81120048567</v>
      </c>
      <c r="E55" s="5">
        <v>106371.64339419977</v>
      </c>
      <c r="F55" s="5">
        <v>93040.336668254735</v>
      </c>
      <c r="G55" s="5">
        <v>59767.009961168333</v>
      </c>
      <c r="H55" s="5">
        <v>26892.430278884462</v>
      </c>
      <c r="I55" s="5">
        <v>110027.84402019691</v>
      </c>
      <c r="J55" s="5">
        <v>102445.97290047457</v>
      </c>
    </row>
    <row r="56" spans="2:10" x14ac:dyDescent="0.25">
      <c r="B56">
        <v>2009</v>
      </c>
      <c r="C56" s="5">
        <v>112387.56246529707</v>
      </c>
      <c r="D56" s="5">
        <v>89917.920656634742</v>
      </c>
      <c r="E56" s="5">
        <v>97813.686208350919</v>
      </c>
      <c r="F56" s="5">
        <v>116297.64065335752</v>
      </c>
      <c r="G56" s="5">
        <v>0</v>
      </c>
      <c r="H56" s="5">
        <v>43670.886075949369</v>
      </c>
      <c r="I56" s="5">
        <v>99658.126283964491</v>
      </c>
      <c r="J56" s="5">
        <v>100239.46666666666</v>
      </c>
    </row>
    <row r="57" spans="2:10" x14ac:dyDescent="0.25">
      <c r="B57">
        <v>2010</v>
      </c>
      <c r="C57" s="5">
        <v>116231.22345384855</v>
      </c>
      <c r="D57" s="5">
        <v>177488.37209302327</v>
      </c>
      <c r="E57" s="5">
        <v>98767.973707034267</v>
      </c>
      <c r="F57" s="5">
        <v>88350.785340314134</v>
      </c>
      <c r="G57" s="5">
        <v>54500.292226767975</v>
      </c>
      <c r="H57" s="5">
        <v>49922.746781115886</v>
      </c>
      <c r="I57" s="5">
        <v>111082.27854277879</v>
      </c>
      <c r="J57" s="5">
        <v>96624.072547403164</v>
      </c>
    </row>
    <row r="58" spans="2:10" x14ac:dyDescent="0.25">
      <c r="B58">
        <v>2011</v>
      </c>
      <c r="C58" s="5">
        <v>125947.99462675113</v>
      </c>
      <c r="D58" s="5">
        <v>95939.933259176847</v>
      </c>
      <c r="E58" s="5">
        <v>97997.766860205447</v>
      </c>
      <c r="F58" s="5">
        <v>90063.501897312788</v>
      </c>
      <c r="G58" s="5">
        <v>40768.782760629008</v>
      </c>
      <c r="H58" s="5">
        <v>19259.259259259259</v>
      </c>
      <c r="I58" s="5">
        <v>113617.7695917204</v>
      </c>
      <c r="J58" s="5">
        <v>97556.501488890543</v>
      </c>
    </row>
    <row r="59" spans="2:10" x14ac:dyDescent="0.25">
      <c r="B59">
        <v>2012</v>
      </c>
      <c r="C59" s="5">
        <v>134694.74413969408</v>
      </c>
      <c r="D59" s="5">
        <v>111292.35760634464</v>
      </c>
      <c r="E59" s="5">
        <v>131616.45175090141</v>
      </c>
      <c r="F59" s="5">
        <v>101650.70007369196</v>
      </c>
      <c r="G59" s="5">
        <v>51364.942528735643</v>
      </c>
      <c r="H59" s="5">
        <v>60868.902439024394</v>
      </c>
      <c r="I59" s="5">
        <v>116925.6749910497</v>
      </c>
      <c r="J59" s="5">
        <v>119408.73579545457</v>
      </c>
    </row>
    <row r="60" spans="2:10" x14ac:dyDescent="0.25">
      <c r="B60">
        <v>2013</v>
      </c>
      <c r="C60" s="5">
        <v>131642.48098303098</v>
      </c>
      <c r="D60" s="5">
        <v>103404.00091975166</v>
      </c>
      <c r="E60" s="5">
        <v>128240.42792792793</v>
      </c>
      <c r="F60" s="5">
        <v>72962.315674494821</v>
      </c>
      <c r="G60" s="5">
        <v>76168.978562421195</v>
      </c>
      <c r="H60" s="5">
        <v>31446.540880503147</v>
      </c>
      <c r="I60" s="5">
        <v>120585.61488335568</v>
      </c>
      <c r="J60" s="5">
        <v>107801.70013190681</v>
      </c>
    </row>
    <row r="61" spans="2:10" x14ac:dyDescent="0.25">
      <c r="B61">
        <v>2014</v>
      </c>
      <c r="C61" s="5">
        <v>127819.72850678733</v>
      </c>
      <c r="D61" s="5">
        <v>103064.07196621993</v>
      </c>
      <c r="E61" s="5">
        <v>109999.3446705331</v>
      </c>
      <c r="F61" s="5">
        <v>132769.30189551553</v>
      </c>
      <c r="G61" s="5">
        <v>77637.969094922737</v>
      </c>
      <c r="H61" s="5">
        <v>29699.628754640569</v>
      </c>
      <c r="I61" s="5">
        <v>124541.84767185494</v>
      </c>
      <c r="J61" s="5">
        <v>112869.41943350217</v>
      </c>
    </row>
    <row r="62" spans="2:10" x14ac:dyDescent="0.25">
      <c r="B62">
        <v>2015</v>
      </c>
      <c r="C62" s="5">
        <v>141582.05784628791</v>
      </c>
      <c r="D62" s="5">
        <v>108536.01060434974</v>
      </c>
      <c r="E62" s="5">
        <v>130054.02010050253</v>
      </c>
      <c r="F62" s="5">
        <v>100863.81754881676</v>
      </c>
      <c r="G62" s="5">
        <v>0</v>
      </c>
      <c r="H62" s="5">
        <v>0</v>
      </c>
      <c r="I62" s="5">
        <v>136879.47331038621</v>
      </c>
      <c r="J62" s="5">
        <v>123659.96595781356</v>
      </c>
    </row>
    <row r="63" spans="2:10" x14ac:dyDescent="0.25">
      <c r="B63">
        <v>2016</v>
      </c>
      <c r="C63" s="5">
        <v>162933.44945206473</v>
      </c>
      <c r="D63" s="5">
        <v>121823.74747247809</v>
      </c>
      <c r="E63" s="5">
        <v>118884.61307197399</v>
      </c>
      <c r="F63" s="5">
        <v>98268.79271070614</v>
      </c>
      <c r="G63" s="5">
        <v>0</v>
      </c>
      <c r="H63" s="5">
        <v>97500</v>
      </c>
      <c r="I63" s="5">
        <v>147066.0419326697</v>
      </c>
      <c r="J63" s="5">
        <v>132750.51512851103</v>
      </c>
    </row>
    <row r="64" spans="2:10" x14ac:dyDescent="0.25">
      <c r="B64">
        <v>2017</v>
      </c>
      <c r="C64" s="5">
        <v>175329.79055954987</v>
      </c>
      <c r="D64" s="5">
        <v>125972.11328976034</v>
      </c>
      <c r="E64" s="5">
        <v>134519.69909473413</v>
      </c>
      <c r="F64" s="5">
        <v>108221.50239086841</v>
      </c>
      <c r="G64" s="5">
        <v>69605.216148624517</v>
      </c>
      <c r="H64" s="5">
        <v>138518.51851851851</v>
      </c>
      <c r="I64" s="5">
        <v>155716.63857162517</v>
      </c>
      <c r="J64" s="5">
        <v>144671.18695573727</v>
      </c>
    </row>
    <row r="65" spans="2:10" x14ac:dyDescent="0.25">
      <c r="B65">
        <v>2018</v>
      </c>
      <c r="C65" s="5">
        <v>183654.68125759944</v>
      </c>
      <c r="D65" s="5">
        <v>155033.33598958747</v>
      </c>
      <c r="E65" s="5">
        <v>158529.95834668374</v>
      </c>
      <c r="F65" s="5">
        <v>121722.84644194755</v>
      </c>
      <c r="G65" s="5">
        <v>73737.290915054124</v>
      </c>
      <c r="H65" s="5">
        <v>61484.356051418872</v>
      </c>
      <c r="I65" s="5">
        <v>169958.4340168059</v>
      </c>
      <c r="J65" s="5">
        <v>148034.53832685127</v>
      </c>
    </row>
    <row r="66" spans="2:10" x14ac:dyDescent="0.25">
      <c r="B66">
        <v>2019</v>
      </c>
      <c r="C66" s="5">
        <v>180693.35288591529</v>
      </c>
      <c r="D66" s="5">
        <v>150304.49391012182</v>
      </c>
      <c r="E66" s="5">
        <v>183211.29173720605</v>
      </c>
      <c r="F66" s="5">
        <v>134661.41732283463</v>
      </c>
      <c r="G66" s="5">
        <v>59016.393442622946</v>
      </c>
      <c r="H66" s="5">
        <v>80558.325024925231</v>
      </c>
      <c r="I66" s="5">
        <v>177136.08891053597</v>
      </c>
      <c r="J66" s="5">
        <v>161125.46688905073</v>
      </c>
    </row>
    <row r="67" spans="2:10" x14ac:dyDescent="0.25">
      <c r="B67">
        <v>2020</v>
      </c>
      <c r="C67" s="5">
        <v>209263.52909263526</v>
      </c>
      <c r="D67" s="5">
        <v>143881.93933447797</v>
      </c>
      <c r="E67" s="5">
        <v>174954.66483241619</v>
      </c>
      <c r="F67" s="5">
        <v>152683.15445636955</v>
      </c>
      <c r="G67" s="5">
        <v>56659.765355417534</v>
      </c>
      <c r="H67" s="5">
        <v>73234.200743494424</v>
      </c>
      <c r="I67" s="5">
        <v>191980.10603350971</v>
      </c>
      <c r="J67" s="5">
        <v>166133.48153387563</v>
      </c>
    </row>
    <row r="68" spans="2:10" x14ac:dyDescent="0.25">
      <c r="B68">
        <v>2021</v>
      </c>
      <c r="C68" s="5">
        <v>226655.28964196105</v>
      </c>
      <c r="D68" s="5">
        <v>175173.18644384277</v>
      </c>
      <c r="E68" s="5">
        <v>189655.97540907247</v>
      </c>
      <c r="F68" s="5">
        <v>185417.97611565053</v>
      </c>
      <c r="G68" s="5">
        <v>97007.373138643932</v>
      </c>
      <c r="H68" s="5">
        <v>78603.040215508954</v>
      </c>
      <c r="I68" s="5">
        <v>212624.68156946683</v>
      </c>
      <c r="J68" s="5">
        <v>191997.8080556528</v>
      </c>
    </row>
    <row r="69" spans="2:10" x14ac:dyDescent="0.25">
      <c r="B69">
        <v>2022</v>
      </c>
      <c r="C69" s="5">
        <v>291527.06463371619</v>
      </c>
      <c r="D69" s="5">
        <v>246440.6080198088</v>
      </c>
      <c r="E69" s="5">
        <v>263119.15801869432</v>
      </c>
      <c r="F69" s="5">
        <v>234693.27854417375</v>
      </c>
      <c r="G69" s="5">
        <v>92085.427135678387</v>
      </c>
      <c r="H69" s="5">
        <v>131504.52488687783</v>
      </c>
      <c r="I69" s="5">
        <v>288102.03297767829</v>
      </c>
      <c r="J69" s="5">
        <v>245519.79020979026</v>
      </c>
    </row>
    <row r="70" spans="2:10" x14ac:dyDescent="0.25">
      <c r="B70">
        <v>2023</v>
      </c>
      <c r="C70" s="5">
        <v>346825.65914927155</v>
      </c>
      <c r="D70" s="5">
        <v>283787.75316830515</v>
      </c>
      <c r="E70" s="5">
        <v>308519.83330760908</v>
      </c>
      <c r="F70" s="5">
        <v>258511.03628881407</v>
      </c>
      <c r="G70" s="5">
        <v>149338.69077515486</v>
      </c>
      <c r="H70" s="5">
        <v>220209.88490182805</v>
      </c>
      <c r="I70" s="5">
        <v>317001.3649667906</v>
      </c>
      <c r="J70" s="5">
        <v>302124.52987881331</v>
      </c>
    </row>
    <row r="71" spans="2:10" x14ac:dyDescent="0.25">
      <c r="B71">
        <v>2024</v>
      </c>
      <c r="C71" s="5">
        <v>491417.38378181483</v>
      </c>
      <c r="D71" s="5">
        <v>315643.73757455265</v>
      </c>
      <c r="E71" s="5">
        <v>323901.54374821018</v>
      </c>
      <c r="F71" s="5">
        <v>245726.37020501669</v>
      </c>
      <c r="G71" s="5">
        <v>186464.87721302113</v>
      </c>
      <c r="H71" s="5">
        <v>177558.19158460162</v>
      </c>
      <c r="I71" s="5">
        <v>353774.7896667376</v>
      </c>
      <c r="J71" s="5">
        <v>328499.13612404763</v>
      </c>
    </row>
    <row r="72" spans="2:10" x14ac:dyDescent="0.25">
      <c r="C72" s="5"/>
      <c r="D72" s="5"/>
      <c r="E72" s="5"/>
      <c r="F72" s="5"/>
      <c r="G72" s="5"/>
      <c r="H72" s="5"/>
      <c r="I72" s="5"/>
      <c r="J72" s="5"/>
    </row>
  </sheetData>
  <mergeCells count="1">
    <mergeCell ref="A1:N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24CB-02E3-4BBA-9E37-2A2D1E64C574}">
  <dimension ref="A1:Z23"/>
  <sheetViews>
    <sheetView workbookViewId="0">
      <selection activeCell="AC5" sqref="AC5:AG25"/>
    </sheetView>
  </sheetViews>
  <sheetFormatPr defaultRowHeight="15" x14ac:dyDescent="0.25"/>
  <cols>
    <col min="6" max="6" width="12.7109375" customWidth="1"/>
    <col min="8" max="8" width="11.7109375" bestFit="1" customWidth="1"/>
  </cols>
  <sheetData>
    <row r="1" spans="1:26" s="3" customFormat="1" ht="21" x14ac:dyDescent="0.3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5" spans="1:26" x14ac:dyDescent="0.25">
      <c r="B5" t="s">
        <v>56</v>
      </c>
    </row>
    <row r="6" spans="1:26" x14ac:dyDescent="0.25">
      <c r="C6" t="s">
        <v>2</v>
      </c>
      <c r="D6" t="s">
        <v>3</v>
      </c>
      <c r="E6" t="s">
        <v>10</v>
      </c>
      <c r="F6" t="s">
        <v>5</v>
      </c>
      <c r="G6" t="s">
        <v>19</v>
      </c>
      <c r="H6" t="s">
        <v>20</v>
      </c>
    </row>
    <row r="7" spans="1:26" x14ac:dyDescent="0.25">
      <c r="B7">
        <v>2006</v>
      </c>
      <c r="C7" s="5">
        <v>134000</v>
      </c>
      <c r="D7" s="5">
        <v>145000</v>
      </c>
      <c r="E7" s="5">
        <v>114000</v>
      </c>
      <c r="F7" s="5">
        <v>55000</v>
      </c>
      <c r="G7" s="5">
        <v>148000</v>
      </c>
      <c r="H7" s="5">
        <v>24000</v>
      </c>
    </row>
    <row r="8" spans="1:26" x14ac:dyDescent="0.25">
      <c r="B8">
        <v>2007</v>
      </c>
      <c r="C8" s="5">
        <v>60000</v>
      </c>
      <c r="D8" s="5">
        <v>191000</v>
      </c>
      <c r="E8" s="5">
        <v>136000</v>
      </c>
      <c r="F8" s="5">
        <v>68000</v>
      </c>
      <c r="G8" s="5">
        <v>58000</v>
      </c>
      <c r="H8" s="5">
        <v>63000</v>
      </c>
    </row>
    <row r="9" spans="1:26" x14ac:dyDescent="0.25">
      <c r="B9">
        <v>2008</v>
      </c>
      <c r="C9" s="5">
        <v>52000</v>
      </c>
      <c r="D9" s="5">
        <v>162000</v>
      </c>
      <c r="E9" s="5">
        <v>119000</v>
      </c>
      <c r="F9" s="5">
        <v>82000</v>
      </c>
      <c r="G9" s="5">
        <v>80000</v>
      </c>
      <c r="H9" s="5">
        <v>43000</v>
      </c>
    </row>
    <row r="10" spans="1:26" x14ac:dyDescent="0.25">
      <c r="B10">
        <v>2009</v>
      </c>
      <c r="C10" s="5">
        <v>49000</v>
      </c>
      <c r="D10" s="5">
        <v>134000</v>
      </c>
      <c r="E10" s="5">
        <v>118000</v>
      </c>
      <c r="F10" s="5">
        <v>50000</v>
      </c>
      <c r="G10" s="5">
        <v>40000</v>
      </c>
      <c r="H10" s="5">
        <v>68000</v>
      </c>
    </row>
    <row r="11" spans="1:26" x14ac:dyDescent="0.25">
      <c r="B11">
        <v>2010</v>
      </c>
      <c r="C11" s="5">
        <v>44000</v>
      </c>
      <c r="D11" s="5">
        <v>109000</v>
      </c>
      <c r="E11" s="5">
        <v>87000</v>
      </c>
      <c r="F11" s="5">
        <v>57000</v>
      </c>
      <c r="G11" s="5">
        <v>43000</v>
      </c>
      <c r="H11" s="5">
        <v>46000</v>
      </c>
    </row>
    <row r="12" spans="1:26" x14ac:dyDescent="0.25">
      <c r="B12">
        <v>2011</v>
      </c>
      <c r="C12" s="5">
        <v>41000</v>
      </c>
      <c r="D12" s="5">
        <v>126000</v>
      </c>
      <c r="E12" s="5">
        <v>96000</v>
      </c>
      <c r="F12" s="5">
        <v>45000</v>
      </c>
      <c r="G12" s="5">
        <v>74000</v>
      </c>
      <c r="H12" s="5">
        <v>30000</v>
      </c>
    </row>
    <row r="13" spans="1:26" x14ac:dyDescent="0.25">
      <c r="B13">
        <v>2012</v>
      </c>
      <c r="C13" s="5">
        <v>57000</v>
      </c>
      <c r="D13" s="5">
        <v>103000</v>
      </c>
      <c r="E13" s="5">
        <v>89000</v>
      </c>
      <c r="F13" s="5">
        <v>55000</v>
      </c>
      <c r="G13" s="5">
        <v>46000</v>
      </c>
      <c r="H13" s="5">
        <v>77000</v>
      </c>
    </row>
    <row r="14" spans="1:26" x14ac:dyDescent="0.25">
      <c r="B14">
        <v>2013</v>
      </c>
      <c r="C14" s="5">
        <v>56000</v>
      </c>
      <c r="D14" s="5">
        <v>141000</v>
      </c>
      <c r="E14" s="5">
        <v>121000</v>
      </c>
      <c r="F14" s="5">
        <v>69000</v>
      </c>
      <c r="G14" s="5">
        <v>58000</v>
      </c>
      <c r="H14" s="5">
        <v>51000</v>
      </c>
    </row>
    <row r="15" spans="1:26" x14ac:dyDescent="0.25">
      <c r="B15">
        <v>2014</v>
      </c>
      <c r="C15" s="5">
        <v>57000</v>
      </c>
      <c r="D15" s="5">
        <v>116000</v>
      </c>
      <c r="E15" s="5">
        <v>102000</v>
      </c>
      <c r="F15" s="5">
        <v>63000</v>
      </c>
      <c r="G15" s="5">
        <v>64000</v>
      </c>
      <c r="H15" s="5">
        <v>59000</v>
      </c>
    </row>
    <row r="16" spans="1:26" x14ac:dyDescent="0.25">
      <c r="B16">
        <v>2015</v>
      </c>
      <c r="C16" s="5">
        <v>64000</v>
      </c>
      <c r="D16" s="5">
        <v>176000</v>
      </c>
      <c r="E16" s="5">
        <v>139000</v>
      </c>
      <c r="F16" s="5">
        <v>58000</v>
      </c>
      <c r="G16" s="5">
        <v>45000</v>
      </c>
      <c r="H16" s="5">
        <v>72000</v>
      </c>
    </row>
    <row r="17" spans="2:8" x14ac:dyDescent="0.25">
      <c r="B17">
        <v>2016</v>
      </c>
      <c r="C17" s="5">
        <v>54000</v>
      </c>
      <c r="D17" s="5">
        <v>194000</v>
      </c>
      <c r="E17" s="5">
        <v>145000</v>
      </c>
      <c r="F17" s="5">
        <v>76000</v>
      </c>
      <c r="G17" s="5">
        <v>59000</v>
      </c>
      <c r="H17" s="5">
        <v>43000</v>
      </c>
    </row>
    <row r="18" spans="2:8" x14ac:dyDescent="0.25">
      <c r="B18">
        <v>2017</v>
      </c>
      <c r="C18" s="5">
        <v>84000</v>
      </c>
      <c r="D18" s="5">
        <v>223000</v>
      </c>
      <c r="E18" s="5">
        <v>180000</v>
      </c>
      <c r="F18" s="5">
        <v>97000</v>
      </c>
      <c r="G18" s="5">
        <v>97000</v>
      </c>
      <c r="H18" s="5">
        <v>35000</v>
      </c>
    </row>
    <row r="19" spans="2:8" x14ac:dyDescent="0.25">
      <c r="B19">
        <v>2018</v>
      </c>
      <c r="C19" s="5">
        <v>144000</v>
      </c>
      <c r="D19" s="5">
        <v>300000</v>
      </c>
      <c r="E19" s="5">
        <v>195000</v>
      </c>
      <c r="F19" s="5">
        <v>102000</v>
      </c>
      <c r="G19" s="5">
        <v>124000</v>
      </c>
      <c r="H19" s="5">
        <v>166000</v>
      </c>
    </row>
    <row r="20" spans="2:8" x14ac:dyDescent="0.25">
      <c r="B20">
        <v>2019</v>
      </c>
      <c r="C20" s="5">
        <v>32000</v>
      </c>
      <c r="D20" s="5">
        <v>261000</v>
      </c>
      <c r="E20" s="5">
        <v>179000</v>
      </c>
      <c r="F20" s="5">
        <v>88000</v>
      </c>
      <c r="G20" s="5">
        <v>57000</v>
      </c>
      <c r="H20" s="5">
        <v>30000</v>
      </c>
    </row>
    <row r="21" spans="2:8" x14ac:dyDescent="0.25">
      <c r="B21">
        <v>2020</v>
      </c>
      <c r="C21" s="5">
        <v>108000</v>
      </c>
      <c r="D21" s="5">
        <v>320000</v>
      </c>
      <c r="E21" s="5">
        <v>179000</v>
      </c>
      <c r="F21" s="5">
        <v>78000</v>
      </c>
      <c r="G21" s="5">
        <v>126000</v>
      </c>
      <c r="H21" s="5">
        <v>56000</v>
      </c>
    </row>
    <row r="22" spans="2:8" x14ac:dyDescent="0.25">
      <c r="B22">
        <v>2021</v>
      </c>
      <c r="C22" s="5">
        <v>141000</v>
      </c>
      <c r="D22" s="5">
        <v>320000</v>
      </c>
      <c r="E22" s="5">
        <v>252000</v>
      </c>
      <c r="F22" s="5">
        <v>140000</v>
      </c>
      <c r="G22" s="5">
        <v>570000</v>
      </c>
      <c r="H22" s="5">
        <v>55000</v>
      </c>
    </row>
    <row r="23" spans="2:8" x14ac:dyDescent="0.25">
      <c r="C23" s="5"/>
      <c r="D23" s="5"/>
      <c r="E23" s="5"/>
      <c r="F23" s="5"/>
      <c r="G23" s="5"/>
    </row>
  </sheetData>
  <mergeCells count="1">
    <mergeCell ref="A1:N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48"/>
  <sheetViews>
    <sheetView tabSelected="1" topLeftCell="A30" zoomScaleNormal="100" workbookViewId="0">
      <selection activeCell="AC55" sqref="AC55"/>
    </sheetView>
  </sheetViews>
  <sheetFormatPr defaultColWidth="9.28515625" defaultRowHeight="15" x14ac:dyDescent="0.25"/>
  <sheetData>
    <row r="1" spans="1:26" s="3" customFormat="1" ht="21" x14ac:dyDescent="0.35">
      <c r="A1" s="125" t="s">
        <v>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x14ac:dyDescent="0.25">
      <c r="A3" s="2" t="s">
        <v>58</v>
      </c>
      <c r="D3" s="2"/>
      <c r="E3" s="2"/>
      <c r="K3" s="2"/>
      <c r="L3" s="2"/>
      <c r="M3" s="2"/>
      <c r="N3" s="2" t="s">
        <v>59</v>
      </c>
    </row>
    <row r="4" spans="1:26" ht="15" customHeight="1" x14ac:dyDescent="0.25"/>
    <row r="5" spans="1:26" ht="15" customHeight="1" x14ac:dyDescent="0.25"/>
    <row r="27" spans="1:14" x14ac:dyDescent="0.25">
      <c r="A27" s="2" t="s">
        <v>61</v>
      </c>
      <c r="N27" t="s">
        <v>62</v>
      </c>
    </row>
    <row r="48" spans="1:14" x14ac:dyDescent="0.25">
      <c r="A48" t="s">
        <v>63</v>
      </c>
      <c r="N48" t="s">
        <v>64</v>
      </c>
    </row>
  </sheetData>
  <mergeCells count="2">
    <mergeCell ref="A1:N1"/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A6AF832888F24282EDBB3D0465965C" ma:contentTypeVersion="13" ma:contentTypeDescription="Create a new document." ma:contentTypeScope="" ma:versionID="8b2a942a22a5f804b40687c5cc7dfe67">
  <xsd:schema xmlns:xsd="http://www.w3.org/2001/XMLSchema" xmlns:xs="http://www.w3.org/2001/XMLSchema" xmlns:p="http://schemas.microsoft.com/office/2006/metadata/properties" xmlns:ns2="a1e505cb-d496-48fd-add2-266759c5e8d4" xmlns:ns3="4d5e1130-bd29-41b9-8f35-b2022c1f2110" targetNamespace="http://schemas.microsoft.com/office/2006/metadata/properties" ma:root="true" ma:fieldsID="00d436a07db6645b8b19ce2dc038b5e5" ns2:_="" ns3:_="">
    <xsd:import namespace="a1e505cb-d496-48fd-add2-266759c5e8d4"/>
    <xsd:import namespace="4d5e1130-bd29-41b9-8f35-b2022c1f21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505cb-d496-48fd-add2-266759c5e8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e1130-bd29-41b9-8f35-b2022c1f21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F k E A A B Q S w M E F A A C A A g A T X F 9 W X D K T q 2 m A A A A 9 g A A A B I A H A B D b 2 5 m a W c v U G F j a 2 F n Z S 5 4 b W w g o h g A K K A U A A A A A A A A A A A A A A A A A A A A A A A A A A A A h Y 9 N D o I w G E S v Q r q n P 2 C i k o + y c G U i i Q m J c d v U C o 1 Q D C 2 W u 7 n w S F 5 B j K L u X M 6 b t 5 i 5 X 2 + Q D U 0 d X F R n d W t S x D B F g T K y P W h T p q h 3 x 3 C B M g 5 b I U + i V M E o G 5 s M 9 p C i y r l z Q o j 3 H v s Y t 1 1 J I k o Z 2 e e b Q l a q E e g j 6 / 9 y q I 1 1 w k i F O O x e Y 3 i E W T z D b L 7 E F M g E I d f m K 0 T j 3 m f 7 A 2 H V 1 6 7 v F N c 2 X B d A p g j k / Y E / A F B L A w Q U A A I A C A B N c X 1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X F 9 W Y n C H G B R A Q A A l A M A A B M A H A B G b 3 J t d W x h c y 9 T Z W N 0 a W 9 u M S 5 t I K I Y A C i g F A A A A A A A A A A A A A A A A A A A A A A A A A A A A O 1 R Q W v C M B i 9 F / o f Q n a p E I q y z c N G D 9 J W N u b E W S s M u 0 P W f m o h / T K S 1 E 3 E / 7 5 o Z T q Q s c t u y y X J e 9 / 3 8 r 4 8 D b k p J Z K k 2 T u 3 r u M 6 e s k V F G Q K w n A S E A H G d Y h d i a x V D h Y J 9 c q P Z F 5 X g M b r l w L 8 U K K x F + 3 R 8 C Z L N S i d 9 R R y l Y o 5 V 1 p L z C L 5 j k L y Q m d 7 X T / X K 9 p i s w h E W Z U G V E A Z Z S S U o q 5 Q B 5 e M x J j L o s R F 0 L 1 u t z u M P N X S Q G L W A o L j 0 R 9 K h J c W a w x e 0 J G S l e U K c g e 8 s C 6 o d T v h r 7 b w w B x w r 5 m F k d k B 7 w m R 5 F x Y s 4 F R 9 a l k u O S 4 s I q T 9 R s c 5 S a K o 5 5 L V T W O d 6 T 2 z r z P N h v 6 D F z Z 2 e 7 R d K / 8 X e W W k Q 0 d c C z 0 U t S m t J y x K D H w Y f b U Q y 8 d T e N x 9 L 1 p 2 3 K d E s / a O o 1 N 8 w r t t 3 H 1 B 9 F 9 a f / H 9 0 N 8 o a z R E D k n / V 4 8 T g b p M H 2 M x 7 / P 8 h N Q S w E C L Q A U A A I A C A B N c X 1 Z c M p O r a Y A A A D 2 A A A A E g A A A A A A A A A A A A A A A A A A A A A A Q 2 9 u Z m l n L 1 B h Y 2 t h Z 2 U u e G 1 s U E s B A i 0 A F A A C A A g A T X F 9 W Q / K 6 a u k A A A A 6 Q A A A B M A A A A A A A A A A A A A A A A A 8 g A A A F t D b 2 5 0 Z W 5 0 X 1 R 5 c G V z X S 5 4 b W x Q S w E C L Q A U A A I A C A B N c X 1 Z i c I c Y F E B A A C U A w A A E w A A A A A A A A A A A A A A A A D j A Q A A R m 9 y b X V s Y X M v U 2 V j d G l v b j E u b V B L B Q Y A A A A A A w A D A M I A A A C B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E g A A A A A A A H U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Z W x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V i Z D V m Y m R j L T F h Y z Y t N D k 4 Y i 1 h M 2 U 2 L W N j Y m V m M z k y N z A z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m V s d G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I 5 V D E 0 O j A y O j A y L j c z M j M 1 O T R a I i A v P j x F b n R y e S B U e X B l P S J G a W x s Q 2 9 s d W 1 u V H l w Z X M i I F Z h b H V l P S J z Q X d Z R C I g L z 4 8 R W 5 0 c n k g V H l w Z T 0 i R m l s b E N v b H V t b k 5 h b W V z I i B W Y W x 1 Z T 0 i c 1 s m c X V v d D t Z Z W F y J n F 1 b 3 Q 7 L C Z x d W 9 0 O 0 x h b m R z a G x 1 d G k m c X V v d D s s J n F 1 b 3 Q 7 S 0 F V U F Z F U k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Z W x 0 Y S 9 B d X R v U m V t b 3 Z l Z E N v b H V t b n M x L n t Z Z W F y L D B 9 J n F 1 b 3 Q 7 L C Z x d W 9 0 O 1 N l Y 3 R p b 2 4 x L 1 Z l b H R h L 0 F 1 d G 9 S Z W 1 v d m V k Q 2 9 s d W 1 u c z E u e 0 x h b m R z a G x 1 d G k s M X 0 m c X V v d D s s J n F 1 b 3 Q 7 U 2 V j d G l v b j E v V m V s d G E v Q X V 0 b 1 J l b W 9 2 Z W R D b 2 x 1 b W 5 z M S 5 7 S 0 F V U F Z F U k Q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m V s d G E v Q X V 0 b 1 J l b W 9 2 Z W R D b 2 x 1 b W 5 z M S 5 7 W W V h c i w w f S Z x d W 9 0 O y w m c X V v d D t T Z W N 0 a W 9 u M S 9 W Z W x 0 Y S 9 B d X R v U m V t b 3 Z l Z E N v b H V t b n M x L n t M Y W 5 k c 2 h s d X R p L D F 9 J n F 1 b 3 Q 7 L C Z x d W 9 0 O 1 N l Y 3 R p b 2 4 x L 1 Z l b H R h L 0 F 1 d G 9 S Z W 1 v d m V k Q 2 9 s d W 1 u c z E u e 0 t B V V B W R V J E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Z W x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W x 0 Y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Z W x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b W 5 p b m d h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U w M m R h M T N h L W F i Y m Y t N D A x Y y 1 h M D c x L W Q z M T Z k M j V l O T Y 1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z Y W 1 u a W 5 n Y X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U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I 5 V D E 0 O j E w O j I 2 L j U 1 M D Q x O D d a I i A v P j x F b n R y e S B U e X B l P S J G a W x s Q 2 9 s d W 1 u V H l w Z X M i I F Z h b H V l P S J z Q X d Z R C I g L z 4 8 R W 5 0 c n k g V H l w Z T 0 i R m l s b E N v b H V t b k 5 h b W V z I i B W Y W x 1 Z T 0 i c 1 s m c X V v d D t Z Z W F y J n F 1 b 3 Q 7 L C Z x d W 9 0 O 0 x h b m R z a G x 1 d G k m c X V v d D s s J n F 1 b 3 Q 7 Q 2 9 1 b n Q g b 2 Y g R k F F U l N M V U 5 V T U V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F t b m l u Z 2 F y L 0 F 1 d G 9 S Z W 1 v d m V k Q 2 9 s d W 1 u c z E u e 1 l l Y X I s M H 0 m c X V v d D s s J n F 1 b 3 Q 7 U 2 V j d G l v b j E v c 2 F t b m l u Z 2 F y L 0 F 1 d G 9 S Z W 1 v d m V k Q 2 9 s d W 1 u c z E u e 0 x h b m R z a G x 1 d G k s M X 0 m c X V v d D s s J n F 1 b 3 Q 7 U 2 V j d G l v b j E v c 2 F t b m l u Z 2 F y L 0 F 1 d G 9 S Z W 1 v d m V k Q 2 9 s d W 1 u c z E u e 0 N v d W 5 0 I G 9 m I E Z B R V J T T F V O V U 1 F U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z Y W 1 u a W 5 n Y X I v Q X V 0 b 1 J l b W 9 2 Z W R D b 2 x 1 b W 5 z M S 5 7 W W V h c i w w f S Z x d W 9 0 O y w m c X V v d D t T Z W N 0 a W 9 u M S 9 z Y W 1 u a W 5 n Y X I v Q X V 0 b 1 J l b W 9 2 Z W R D b 2 x 1 b W 5 z M S 5 7 T G F u Z H N o b H V 0 a S w x f S Z x d W 9 0 O y w m c X V v d D t T Z W N 0 a W 9 u M S 9 z Y W 1 u a W 5 n Y X I v Q X V 0 b 1 J l b W 9 2 Z W R D b 2 x 1 b W 5 z M S 5 7 Q 2 9 1 b n Q g b 2 Y g R k F F U l N M V U 5 V T U V S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Y W 1 u a W 5 n Y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t b m l u Z 2 F y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b W 5 p b m d h c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q A Q m J U h Z p Q a Q o g s W 5 / q l s A A A A A A I A A A A A A B B m A A A A A Q A A I A A A A J r E d o x L F o z t U Z r Y 6 f U f P Y K o Y Z T 7 K h X k 3 N d Q I 5 c + y 6 a 3 A A A A A A 6 A A A A A A g A A I A A A A P F d v z z 6 6 A C Y K h 4 d H V a d 4 l 2 7 v L W 1 B X 0 k v h A k s D P p 0 F D a U A A A A P i H C o p 6 b 3 0 B K G X Y Z j V q n 3 v W L 0 2 M / + N t n b o R b 0 A j x D k P M K R E 0 j q U H P o g J m z 8 o b 7 r S C t 0 c r N f C m P G w 1 b r 9 q Q O w Z v F q f 9 3 + r e K 5 C c 7 b + p j B J P L Q A A A A D U W K / R k 5 N l L Q L H z k 1 p N v 8 y L i o q M w F D z j e t V q b H H P 9 v 4 7 b w p X d q S f a + z 8 W 2 Q x H Z v B O K q Q C 8 X w S W I W n h O z j C d s F U = < / D a t a M a s h u p > 
</file>

<file path=customXml/itemProps1.xml><?xml version="1.0" encoding="utf-8"?>
<ds:datastoreItem xmlns:ds="http://schemas.openxmlformats.org/officeDocument/2006/customXml" ds:itemID="{5E2482FB-7894-4078-ABB5-8F0F558ECAF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60700310-1e95-4a2d-902b-55f378dec2fe"/>
    <ds:schemaRef ds:uri="http://schemas.microsoft.com/office/infopath/2007/PartnerControls"/>
    <ds:schemaRef ds:uri="http://www.w3.org/XML/1998/namespace"/>
    <ds:schemaRef ds:uri="cc6de4c7-8526-40f9-9830-bae303b4b474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C6EAE6-D9F3-4BD2-BC36-E6290AD45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505cb-d496-48fd-add2-266759c5e8d4"/>
    <ds:schemaRef ds:uri="4d5e1130-bd29-41b9-8f35-b2022c1f2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C4589FA-B6D8-4E95-AC5E-0961592355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samningar</vt:lpstr>
      <vt:lpstr>Frumgögn</vt:lpstr>
      <vt:lpstr>Velta</vt:lpstr>
      <vt:lpstr>Laun</vt:lpstr>
      <vt:lpstr>Úrvinnsla</vt:lpstr>
      <vt:lpstr>Fjölbýli-Sérbýli</vt:lpstr>
      <vt:lpstr>Atvinnuhúsnæði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2020-02-10T14:26:14Z</cp:lastPrinted>
  <dcterms:created xsi:type="dcterms:W3CDTF">2020-02-07T14:51:12Z</dcterms:created>
  <dcterms:modified xsi:type="dcterms:W3CDTF">2024-12-03T14:47:33Z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0x010100DDA6AF832888F24282EDBB3D0465965C</vt:lpwstr>
  </property>
</Properties>
</file>